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804" documentId="13_ncr:1_{F6CB121F-512D-4AA6-A0C1-0FB36C537598}" xr6:coauthVersionLast="47" xr6:coauthVersionMax="47" xr10:uidLastSave="{21CD77B8-9DDF-4159-A128-F1FB65139C9D}"/>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J2" i="1"/>
  <c r="L2" i="1"/>
  <c r="G6" i="6"/>
  <c r="G7" i="6"/>
  <c r="G8" i="6"/>
  <c r="G9" i="6"/>
  <c r="G10" i="6"/>
  <c r="G11" i="6"/>
  <c r="G12" i="6"/>
  <c r="G13" i="6"/>
  <c r="G14" i="6"/>
  <c r="G15" i="6"/>
  <c r="G16" i="6"/>
  <c r="G17" i="6"/>
  <c r="G18" i="6"/>
  <c r="G19" i="6"/>
  <c r="G20" i="6"/>
  <c r="G21" i="6"/>
  <c r="G22"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I2" i="6"/>
  <c r="I5" i="6"/>
  <c r="L2" i="6"/>
  <c r="L5" i="6"/>
  <c r="L4" i="6"/>
  <c r="J5" i="6"/>
  <c r="J2" i="6"/>
  <c r="J4" i="6"/>
  <c r="I4" i="6"/>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<sst xmlns="http://schemas.openxmlformats.org/spreadsheetml/2006/main" count="178591" uniqueCount="39079">
  <si>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</si>
  <si>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</si>
  <si>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</si>
  <si>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</si>
  <si>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</si>
  <si>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</si>
  <si>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</si>
  <si>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</si>
  <si>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</si>
  <si>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</si>
  <si>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</si>
  <si>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</si>
  <si>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</si>
  <si>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</si>
  <si>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</si>
  <si>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</si>
  <si>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</si>
  <si>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</si>
  <si>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</si>
  <si>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</si>
  <si>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</si>
  <si>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</si>
  <si>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</si>
  <si>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</si>
  <si>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</si>
  <si>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</si>
  <si>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</si>
  <si>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</si>
  <si>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</si>
  <si>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</si>
  <si>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</si>
  <si>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</si>
  <si>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</si>
  <si>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</si>
  <si>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</si>
  <si>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</si>
  <si>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</si>
  <si>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</si>
  <si>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</si>
  <si>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</si>
  <si>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</si>
  <si>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</si>
  <si>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</si>
  <si>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</si>
  <si>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</si>
  <si>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</si>
  <si>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</si>
  <si>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</si>
  <si>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</si>
  <si>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</si>
  <si>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</si>
  <si>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</si>
  <si>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</si>
  <si>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</si>
  <si>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</si>
  <si>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</si>
  <si>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</si>
  <si>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</si>
  <si>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</si>
  <si>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</si>
  <si>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</si>
  <si>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</si>
  <si>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</si>
  <si>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</si>
  <si>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</si>
  <si>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</si>
  <si>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</si>
  <si>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</si>
  <si>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</si>
  <si>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</si>
  <si>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</si>
  <si>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</si>
  <si>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</si>
  <si>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</si>
  <si>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</si>
  <si>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</si>
  <si>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</si>
  <si>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</si>
  <si>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</si>
  <si>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</si>
  <si>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</si>
  <si>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</si>
  <si>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</si>
  <si>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</si>
  <si>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</si>
  <si>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</si>
  <si>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</si>
  <si>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</si>
  <si>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</si>
  <si>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</si>
  <si>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</si>
  <si>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</si>
  <si>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</si>
  <si>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</si>
  <si>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</si>
  <si>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</si>
  <si>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</si>
  <si>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</si>
  <si>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</si>
  <si>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</si>
  <si>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</si>
  <si>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</si>
  <si>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</si>
  <si>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</si>
  <si>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</si>
  <si>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</si>
  <si>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</si>
  <si>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</si>
  <si>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</si>
  <si>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</si>
  <si>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</si>
  <si>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</si>
  <si>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</si>
  <si>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</si>
  <si>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</si>
  <si>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</si>
  <si>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</si>
  <si>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</si>
  <si>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</si>
  <si>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</si>
  <si>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</si>
  <si>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</si>
  <si>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</si>
  <si>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</si>
  <si>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</si>
  <si>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</si>
  <si>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</si>
  <si>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</si>
  <si>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</si>
  <si>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</si>
  <si>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</si>
  <si>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</si>
  <si>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</si>
  <si>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</si>
  <si>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</si>
  <si>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</si>
  <si>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</si>
  <si>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</si>
  <si>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</si>
  <si>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</si>
  <si>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</si>
  <si>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</si>
  <si>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</si>
  <si>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</si>
  <si>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</si>
  <si>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</si>
  <si>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</si>
  <si>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</si>
  <si>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</si>
  <si>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</si>
  <si>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</si>
  <si>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</si>
  <si>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</si>
  <si>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</si>
  <si>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</si>
  <si>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</si>
  <si>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</si>
  <si>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</si>
  <si>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</si>
  <si>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</si>
  <si>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</si>
  <si>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</si>
  <si>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</si>
  <si>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</si>
  <si>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</si>
  <si>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</si>
  <si>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</si>
  <si>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</si>
  <si>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</si>
  <si>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</si>
  <si>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</si>
  <si>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</si>
  <si>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</si>
  <si>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</si>
  <si>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</si>
  <si>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</si>
  <si>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</si>
  <si>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</si>
  <si>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</si>
  <si>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</si>
  <si>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</si>
  <si>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</si>
  <si>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</si>
  <si>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</si>
  <si>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</si>
  <si>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</si>
  <si>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</si>
  <si>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</si>
  <si>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</si>
  <si>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</si>
  <si>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</si>
  <si>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</si>
  <si>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</si>
  <si>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</si>
  <si>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</si>
  <si>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</si>
  <si>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</si>
  <si>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</si>
  <si>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</si>
  <si>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</si>
  <si>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</si>
  <si>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</si>
  <si>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</si>
  <si>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</si>
  <si>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</si>
  <si>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</si>
  <si>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</si>
  <si>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</si>
  <si>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</si>
  <si>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</si>
  <si>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</si>
  <si>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</si>
  <si>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</si>
  <si>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</si>
  <si>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</si>
  <si>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</si>
  <si>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</si>
  <si>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</si>
  <si>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</si>
  <si>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</si>
  <si>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</si>
  <si>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</si>
  <si>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</si>
  <si>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</si>
  <si>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</si>
  <si>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</si>
  <si>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</si>
  <si>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</si>
  <si>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</si>
  <si>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</si>
  <si>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</si>
  <si>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</si>
  <si>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</si>
  <si>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</si>
  <si>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</si>
  <si>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</si>
  <si>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</si>
  <si>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</si>
  <si>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</si>
  <si>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</si>
  <si>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</si>
  <si>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</si>
  <si>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</si>
  <si>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</si>
  <si>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</si>
  <si>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</si>
  <si>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</si>
  <si>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</si>
  <si>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</si>
  <si>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</si>
  <si>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</si>
  <si>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</si>
  <si>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</si>
  <si>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</si>
  <si>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</si>
  <si>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</si>
  <si>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</si>
  <si>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</si>
  <si>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</si>
  <si>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</si>
  <si>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</si>
  <si>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</si>
  <si>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</si>
  <si>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</si>
  <si>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</si>
  <si>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</si>
  <si>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</si>
  <si>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</si>
  <si>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</si>
  <si>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</si>
  <si>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</si>
  <si>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</si>
  <si>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</si>
  <si>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</si>
  <si>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</si>
  <si>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</si>
  <si>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</si>
  <si>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</si>
  <si>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</si>
  <si>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</si>
  <si>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</si>
  <si>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</si>
  <si>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</si>
  <si>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</si>
  <si>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</si>
  <si>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</si>
  <si>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</si>
  <si>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</si>
  <si>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</si>
  <si>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</si>
  <si>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</si>
  <si>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</si>
  <si>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</si>
  <si>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</si>
  <si>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</si>
  <si>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</si>
  <si>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</si>
  <si>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</si>
  <si>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</si>
  <si>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</si>
  <si>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</si>
  <si>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</si>
  <si>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</si>
  <si>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</si>
  <si>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</si>
  <si>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</si>
  <si>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</si>
  <si>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</si>
  <si>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</si>
  <si>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</si>
  <si>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</si>
  <si>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</si>
  <si>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</si>
  <si>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</si>
  <si>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</si>
  <si>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</si>
  <si>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</si>
  <si>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</si>
  <si>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</si>
  <si>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</si>
  <si>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</si>
  <si>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</si>
  <si>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</si>
  <si>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</si>
  <si>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</si>
  <si>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</si>
  <si>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</si>
  <si>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</si>
  <si>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</si>
  <si>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</si>
  <si>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</si>
  <si>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</si>
  <si>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</si>
  <si>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</si>
  <si>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</si>
  <si>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</si>
  <si>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</si>
  <si>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</si>
  <si>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</si>
  <si>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</si>
  <si>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</si>
  <si>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</si>
  <si>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</si>
  <si>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</si>
  <si>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</si>
  <si>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</si>
  <si>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</si>
  <si>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</si>
  <si>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</si>
  <si>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</si>
  <si>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</si>
  <si>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</si>
  <si>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</si>
  <si>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</si>
  <si>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</si>
  <si>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</si>
  <si>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</si>
  <si>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</si>
  <si>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</si>
  <si>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</si>
  <si>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</si>
  <si>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</si>
  <si>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</si>
  <si>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</si>
  <si>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</si>
  <si>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</si>
  <si>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</si>
  <si>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</si>
  <si>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</si>
  <si>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</si>
  <si>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</si>
  <si>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</si>
  <si>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</si>
  <si>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</si>
  <si>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</si>
  <si>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</si>
  <si>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</si>
  <si>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</si>
  <si>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</si>
  <si>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</si>
  <si>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</si>
  <si>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</si>
  <si>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</si>
  <si>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</si>
  <si>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</si>
  <si>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</si>
  <si>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</si>
  <si>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</si>
  <si>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</si>
  <si>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</si>
  <si>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</si>
  <si>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</si>
  <si>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</si>
  <si>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</si>
  <si>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</si>
  <si>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</si>
  <si>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</si>
  <si>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</si>
  <si>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</si>
  <si>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</si>
  <si>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</si>
  <si>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</si>
  <si>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</si>
  <si>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</si>
  <si>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</si>
  <si>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</si>
  <si>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</si>
  <si>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</si>
  <si>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</si>
  <si>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</si>
  <si>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</si>
  <si>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</si>
  <si>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</si>
  <si>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</si>
  <si>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</si>
  <si>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</si>
  <si>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</si>
  <si>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</si>
  <si>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</si>
  <si>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</si>
  <si>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</si>
  <si>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</si>
  <si>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</si>
  <si>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</si>
  <si>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</si>
  <si>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</si>
  <si>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</si>
  <si>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</si>
  <si>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</si>
  <si>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</si>
  <si>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</si>
  <si>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</si>
  <si>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</si>
  <si>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</si>
  <si>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</si>
  <si>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</si>
  <si>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</si>
  <si>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</si>
  <si>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</si>
  <si>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</si>
  <si>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</si>
  <si>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</si>
  <si>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</si>
  <si>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</si>
  <si>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</si>
  <si>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</si>
  <si>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</si>
  <si>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</si>
  <si>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</si>
  <si>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</si>
  <si>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</si>
  <si>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</si>
  <si>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</si>
  <si>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</si>
  <si>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</si>
  <si>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</si>
  <si>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</si>
  <si>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</si>
  <si>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</si>
  <si>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</si>
  <si>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</si>
  <si>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</si>
  <si>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</si>
  <si>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</si>
  <si>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</si>
  <si>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</si>
  <si>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</si>
  <si>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</si>
  <si>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</si>
  <si>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</si>
  <si>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</si>
  <si>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</si>
  <si>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</si>
  <si>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</si>
  <si>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</si>
  <si>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</si>
  <si>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</si>
  <si>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</si>
  <si>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</si>
  <si>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</si>
  <si>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</si>
  <si>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</si>
  <si>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</si>
  <si>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</si>
  <si>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</si>
  <si>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</si>
  <si>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</si>
  <si>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</si>
  <si>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</si>
  <si>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</si>
  <si>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</si>
  <si>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</si>
  <si>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</si>
  <si>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</si>
  <si>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</si>
  <si>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</si>
  <si>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</si>
  <si>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</si>
  <si>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</si>
  <si>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</si>
  <si>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</si>
  <si>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</si>
  <si>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</si>
  <si>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</si>
  <si>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</si>
  <si>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</si>
  <si>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</si>
  <si>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</si>
  <si>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</si>
  <si>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</si>
  <si>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</si>
  <si>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</si>
  <si>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</si>
  <si>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</si>
  <si>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</si>
  <si>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</si>
  <si>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</si>
  <si>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</si>
  <si>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</si>
  <si>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</si>
  <si>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</si>
  <si>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</si>
  <si>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</si>
  <si>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</si>
  <si>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</si>
  <si>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</si>
  <si>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</si>
  <si>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</si>
  <si>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</si>
  <si>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</si>
  <si>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</si>
  <si>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</si>
  <si>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</si>
  <si>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</si>
  <si>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</si>
  <si>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</si>
  <si>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</si>
  <si>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</si>
  <si>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</si>
  <si>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</si>
  <si>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</si>
  <si>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</si>
  <si>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</si>
  <si>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</si>
  <si>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</si>
  <si>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</si>
  <si>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</si>
  <si>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</si>
  <si>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</si>
  <si>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</si>
  <si>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</si>
  <si>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</si>
  <si>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</si>
  <si>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</si>
  <si>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</si>
  <si>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</si>
  <si>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</si>
  <si>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</si>
  <si>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</si>
  <si>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</si>
  <si>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</si>
  <si>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</si>
  <si>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</si>
  <si>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</si>
  <si>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</si>
  <si>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</si>
  <si>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</si>
  <si>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</si>
  <si>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</si>
  <si>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</si>
  <si>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</si>
  <si>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</si>
  <si>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</si>
  <si>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</si>
  <si>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</si>
  <si>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</si>
  <si>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</si>
  <si>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</si>
  <si>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</si>
  <si>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</si>
  <si>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</si>
  <si>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</si>
  <si>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</si>
  <si>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</si>
  <si>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</si>
  <si>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</si>
  <si>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</si>
  <si>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</si>
  <si>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</si>
  <si>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</si>
  <si>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</si>
  <si>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</si>
  <si>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</si>
  <si>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</si>
  <si>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</si>
  <si>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</si>
  <si>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</si>
  <si>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</si>
  <si>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</si>
  <si>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</si>
  <si>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</si>
  <si>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</si>
  <si>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</si>
  <si>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</si>
  <si>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</si>
  <si>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</si>
  <si>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</si>
  <si>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</si>
  <si>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</si>
  <si>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</si>
  <si>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</si>
  <si>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</si>
  <si>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</si>
  <si>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</si>
  <si>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</si>
  <si>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</si>
  <si>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</si>
  <si>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</si>
  <si>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</si>
  <si>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</si>
  <si>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</si>
  <si>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</si>
  <si>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</si>
  <si>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</si>
  <si>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</si>
  <si>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</si>
  <si>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</si>
  <si>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</si>
  <si>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</si>
  <si>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</si>
  <si>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</si>
  <si>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</si>
  <si>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</si>
  <si>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</si>
  <si>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</si>
  <si>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</si>
  <si>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</si>
  <si>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</si>
  <si>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</si>
  <si>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</si>
  <si>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</si>
  <si>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</si>
  <si>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</si>
  <si>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</si>
  <si>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</si>
  <si>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</si>
  <si>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</si>
  <si>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</si>
  <si>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</si>
  <si>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</si>
  <si>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</si>
  <si>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</si>
  <si>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</si>
  <si>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</si>
  <si>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</si>
  <si>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</si>
  <si>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</si>
  <si>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</si>
  <si>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</si>
  <si>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</si>
  <si>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</si>
  <si>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</si>
  <si>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</si>
  <si>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</si>
  <si>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</si>
  <si>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</si>
  <si>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</si>
  <si>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</si>
  <si>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</si>
  <si>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</si>
  <si>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</si>
  <si>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</si>
  <si>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</si>
  <si>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</si>
  <si>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</si>
  <si>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</si>
  <si>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</si>
  <si>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</si>
  <si>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</si>
  <si>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</si>
  <si>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</si>
  <si>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</si>
  <si>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</si>
  <si>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</si>
  <si>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</si>
  <si>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</si>
  <si>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</si>
  <si>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</si>
  <si>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</si>
  <si>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</si>
  <si>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</si>
  <si>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</si>
  <si>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</si>
  <si>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</si>
  <si>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</si>
  <si>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</si>
  <si>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</si>
  <si>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</si>
  <si>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</si>
  <si>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</si>
  <si>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</si>
  <si>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</si>
  <si>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</si>
  <si>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</si>
  <si>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</si>
  <si>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</si>
  <si>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</si>
  <si>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</si>
  <si>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</si>
  <si>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</si>
  <si>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</si>
  <si>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</si>
  <si>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</si>
  <si>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</si>
  <si>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</si>
  <si>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</si>
  <si>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</si>
  <si>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</si>
  <si>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</si>
  <si>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</si>
  <si>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</si>
  <si>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</si>
  <si>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</si>
  <si>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</si>
  <si>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</si>
  <si>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</si>
  <si>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</si>
  <si>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</si>
  <si>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</si>
  <si>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</si>
  <si>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</si>
  <si>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</si>
  <si>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</si>
  <si>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</si>
  <si>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</si>
  <si>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</si>
  <si>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</si>
  <si>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</si>
  <si>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</si>
  <si>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</si>
  <si>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</si>
  <si>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</si>
  <si>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</si>
  <si>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</si>
  <si>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</si>
  <si>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</si>
  <si>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</si>
  <si>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</si>
  <si>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</si>
  <si>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</si>
  <si>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</si>
  <si>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</si>
  <si>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</si>
  <si>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</si>
  <si>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</si>
  <si>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</si>
  <si>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</si>
  <si>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</si>
  <si>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</si>
  <si>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</si>
  <si>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</si>
  <si>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</si>
  <si>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</si>
  <si>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</si>
  <si>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</si>
  <si>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</si>
  <si>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</si>
  <si>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</si>
  <si>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</si>
  <si>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</si>
  <si>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</si>
  <si>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</si>
  <si>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</si>
  <si>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</si>
  <si>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</si>
  <si>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</si>
  <si>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</si>
  <si>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</si>
  <si>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</si>
  <si>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</si>
  <si>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</si>
  <si>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</si>
  <si>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</si>
  <si>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</si>
  <si>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</si>
  <si>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</si>
  <si>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</si>
  <si>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</si>
  <si>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</si>
  <si>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</si>
  <si>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</si>
  <si>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</si>
  <si>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</si>
  <si>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</si>
  <si>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</si>
  <si>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</si>
  <si>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</si>
  <si>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</si>
  <si>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</si>
  <si>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</si>
  <si>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</si>
  <si>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</si>
  <si>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</si>
  <si>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</si>
  <si>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</si>
  <si>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</si>
  <si>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</si>
  <si>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</si>
  <si>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</si>
  <si>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</si>
  <si>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</si>
  <si>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</si>
  <si>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</si>
  <si>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</si>
  <si>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</si>
  <si>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</si>
  <si>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</si>
  <si>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</si>
  <si>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</si>
  <si>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</si>
  <si>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</si>
  <si>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</si>
  <si>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</si>
  <si>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</si>
  <si>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</si>
  <si>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</si>
  <si>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</si>
  <si>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</si>
  <si>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</si>
  <si>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</si>
  <si>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</si>
  <si>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</si>
  <si>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</si>
  <si>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</si>
  <si>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</si>
  <si>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</si>
  <si>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</si>
  <si>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</si>
  <si>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</si>
  <si>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</si>
  <si>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</si>
  <si>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</si>
  <si>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</si>
  <si>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</si>
  <si>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</si>
  <si>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</si>
  <si>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</si>
  <si>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</si>
  <si>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</si>
  <si>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</si>
  <si>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</si>
  <si>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</si>
  <si>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</si>
  <si>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</si>
  <si>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</si>
  <si>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</si>
  <si>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</si>
  <si>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</si>
  <si>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</si>
  <si>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</si>
  <si>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</si>
  <si>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</si>
  <si>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</si>
  <si>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</si>
  <si>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</si>
  <si>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</si>
  <si>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</si>
  <si>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</si>
  <si>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</si>
  <si>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</si>
  <si>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</si>
  <si>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</si>
  <si>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</si>
  <si>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</si>
  <si>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</si>
  <si>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</si>
  <si>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</si>
  <si>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</si>
  <si>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</si>
  <si>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</si>
  <si>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</si>
  <si>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</si>
  <si>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</si>
  <si>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</si>
  <si>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</si>
  <si>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</si>
  <si>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</si>
  <si>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</si>
  <si>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</si>
  <si>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</si>
  <si>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</si>
  <si>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</si>
  <si>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</si>
  <si>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</si>
  <si>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</si>
  <si>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</si>
  <si>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</si>
  <si>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</si>
  <si>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</si>
  <si>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</si>
  <si>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</si>
  <si>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</si>
  <si>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</si>
  <si>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</si>
  <si>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</si>
  <si>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</si>
  <si>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</si>
  <si>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</si>
  <si>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</si>
  <si>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</si>
  <si>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</si>
  <si>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</si>
  <si>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</si>
  <si>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</si>
  <si>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</si>
  <si>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</si>
  <si>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</si>
  <si>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</si>
  <si>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</si>
  <si>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</si>
  <si>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</si>
  <si>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</si>
  <si>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</si>
  <si>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</si>
  <si>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</si>
  <si>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</si>
  <si>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</si>
  <si>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</si>
  <si>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</si>
  <si>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</si>
  <si>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</si>
  <si>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</si>
  <si>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</si>
  <si>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</si>
  <si>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</si>
  <si>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</si>
  <si>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</si>
  <si>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</si>
  <si>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</si>
  <si>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</si>
  <si>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</si>
  <si>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</si>
  <si>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</si>
  <si>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</si>
  <si>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</si>
  <si>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</si>
  <si>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</si>
  <si>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</si>
  <si>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</si>
  <si>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</si>
  <si>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</si>
  <si>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</si>
  <si>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</si>
  <si>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</si>
  <si>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</si>
  <si>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</si>
  <si>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</si>
  <si>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</si>
  <si>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</si>
  <si>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</si>
  <si>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</si>
  <si>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</si>
  <si>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</si>
  <si>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</si>
  <si>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</si>
  <si>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</si>
  <si>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</si>
  <si>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</si>
  <si>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</si>
  <si>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</si>
  <si>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</si>
  <si>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</si>
  <si>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</si>
  <si>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</si>
  <si>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</si>
  <si>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</si>
  <si>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</si>
  <si>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</si>
  <si>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</si>
  <si>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</si>
  <si>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</si>
  <si>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</si>
  <si>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</si>
  <si>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</si>
  <si>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</si>
  <si>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</si>
  <si>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</si>
  <si>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</si>
  <si>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</si>
  <si>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</si>
  <si>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</si>
  <si>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</si>
  <si>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</si>
  <si>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</si>
  <si>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</si>
  <si>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</si>
  <si>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</si>
  <si>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</si>
  <si>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</si>
  <si>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</si>
  <si>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</si>
  <si>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</si>
  <si>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</si>
  <si>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</si>
  <si>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</si>
  <si>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</si>
  <si>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</si>
  <si>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</si>
  <si>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</si>
  <si>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</si>
  <si>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</si>
  <si>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</si>
  <si>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</si>
  <si>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</si>
  <si>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</si>
  <si>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</si>
  <si>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</si>
  <si>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</si>
  <si>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</si>
  <si>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</si>
  <si>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</si>
  <si>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</si>
  <si>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</si>
  <si>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</si>
  <si>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</si>
  <si>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</si>
  <si>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</si>
  <si>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</si>
  <si>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</si>
  <si>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</si>
  <si>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</si>
  <si>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</si>
  <si>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</si>
  <si>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</si>
  <si>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</si>
  <si>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</si>
  <si>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</si>
  <si>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</si>
  <si>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</si>
  <si>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</si>
  <si>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</si>
  <si>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</si>
  <si>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</si>
  <si>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</si>
  <si>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</si>
  <si>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</si>
  <si>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</si>
  <si>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</si>
  <si>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</si>
  <si>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</si>
  <si>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</si>
  <si>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</si>
  <si>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</si>
  <si>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</si>
  <si>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</si>
  <si>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</si>
  <si>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</si>
  <si>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</si>
  <si>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</si>
  <si>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</si>
  <si>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</si>
  <si>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</si>
  <si>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</si>
  <si>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</si>
  <si>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</si>
  <si>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</si>
  <si>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</si>
  <si>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</si>
  <si>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</si>
  <si>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</si>
  <si>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</si>
  <si>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</si>
  <si>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</si>
  <si>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</si>
  <si>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</si>
  <si>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</si>
  <si>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</si>
  <si>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</si>
  <si>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</si>
  <si>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</si>
  <si>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</si>
  <si>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</si>
  <si>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</si>
  <si>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</si>
  <si>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</si>
  <si>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</si>
  <si>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</si>
  <si>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</si>
  <si>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</si>
  <si>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</si>
  <si>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</si>
  <si>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</si>
  <si>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</si>
  <si>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</si>
  <si>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</si>
  <si>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</si>
  <si>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</si>
  <si>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</si>
  <si>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</si>
  <si>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</si>
  <si>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</si>
  <si>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</si>
  <si>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</si>
  <si>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</si>
  <si>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</si>
  <si>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</si>
  <si>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</si>
  <si>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</si>
  <si>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</si>
  <si>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</si>
  <si>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</si>
  <si>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</si>
  <si>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</si>
  <si>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</si>
  <si>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</si>
  <si>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</si>
  <si>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</si>
  <si>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</si>
  <si>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</si>
  <si>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</si>
  <si>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</si>
  <si>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</si>
  <si>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</si>
  <si>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</si>
  <si>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</si>
  <si>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</si>
  <si>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</si>
  <si>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</si>
  <si>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</si>
  <si>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</si>
  <si>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</si>
  <si>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</si>
  <si>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</si>
  <si>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</si>
  <si>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</si>
  <si>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</si>
  <si>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</si>
  <si>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</si>
  <si>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</si>
  <si>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</si>
  <si>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</si>
  <si>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</si>
  <si>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</si>
  <si>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</si>
  <si>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</si>
  <si>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</si>
  <si>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</si>
  <si>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</si>
  <si>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</si>
  <si>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</si>
  <si>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</si>
  <si>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</si>
  <si>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</si>
  <si>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</si>
  <si>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</si>
  <si>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</si>
  <si>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</si>
  <si>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</si>
  <si>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</si>
  <si>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</si>
  <si>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</si>
  <si>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</si>
  <si>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</si>
  <si>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</si>
  <si>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</si>
  <si>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</si>
  <si>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</si>
  <si>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</si>
  <si>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</si>
  <si>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</si>
  <si>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</si>
  <si>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</si>
  <si>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</si>
  <si>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</si>
  <si>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</si>
  <si>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</si>
  <si>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</si>
  <si>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</si>
  <si>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</si>
  <si>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</si>
  <si>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</si>
  <si>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</si>
  <si>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</si>
  <si>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</si>
  <si>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</si>
  <si>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</si>
  <si>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</si>
  <si>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</si>
  <si>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</si>
  <si>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</si>
  <si>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</si>
  <si>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</si>
  <si>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</si>
  <si>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</si>
  <si>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</si>
  <si>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</si>
  <si>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</si>
  <si>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</si>
  <si>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</si>
  <si>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</si>
  <si>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</si>
  <si>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</si>
  <si>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</si>
  <si>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</si>
  <si>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</si>
  <si>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</si>
  <si>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</si>
  <si>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</si>
  <si>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</si>
  <si>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</si>
  <si>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</si>
  <si>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</si>
  <si>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</si>
  <si>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</si>
  <si>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</si>
  <si>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</si>
  <si>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</si>
  <si>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</si>
  <si>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</si>
  <si>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</si>
  <si>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</si>
  <si>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</si>
  <si>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</si>
  <si>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</si>
  <si>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</si>
  <si>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</si>
  <si>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</si>
  <si>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</si>
  <si>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</si>
  <si>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</si>
  <si>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</si>
  <si>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</si>
  <si>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</si>
  <si>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</si>
  <si>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</si>
  <si>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</si>
  <si>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</si>
  <si>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</si>
  <si>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</si>
  <si>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</si>
  <si>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</si>
  <si>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</si>
  <si>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</si>
  <si>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</si>
  <si>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</si>
  <si>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</si>
  <si>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</si>
  <si>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</si>
  <si>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</si>
  <si>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</si>
  <si>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</si>
  <si>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</si>
  <si>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</si>
  <si>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</si>
  <si>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</si>
  <si>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</si>
  <si>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</si>
  <si>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</si>
  <si>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</si>
  <si>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</si>
  <si>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</si>
  <si>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</si>
  <si>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</si>
  <si>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</si>
  <si>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</si>
  <si>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</si>
  <si>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</si>
  <si>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</si>
  <si>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</si>
  <si>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</si>
  <si>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</si>
  <si>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</si>
  <si>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</si>
  <si>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</si>
  <si>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</si>
  <si>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</si>
  <si>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</si>
  <si>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</si>
  <si>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</si>
  <si>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</si>
  <si>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</si>
  <si>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</si>
  <si>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</si>
  <si>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</si>
  <si>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</si>
  <si>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</si>
  <si>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</si>
  <si>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</si>
  <si>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</si>
  <si>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</si>
  <si>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</si>
  <si>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</si>
  <si>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</si>
  <si>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</si>
  <si>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</si>
  <si>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</si>
  <si>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</si>
  <si>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</si>
  <si>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</si>
  <si>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</si>
  <si>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</si>
  <si>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</si>
  <si>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</si>
  <si>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</si>
  <si>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</si>
  <si>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</si>
  <si>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</si>
  <si>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</si>
  <si>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</si>
  <si>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</si>
  <si>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</si>
  <si>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</si>
  <si>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</si>
  <si>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</si>
  <si>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</si>
  <si>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</si>
  <si>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</si>
  <si>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</si>
  <si>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</si>
  <si>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</si>
  <si>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</si>
  <si>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</si>
  <si>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</si>
  <si>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</si>
  <si>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</si>
  <si>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</si>
  <si>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</si>
  <si>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</si>
  <si>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</si>
  <si>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</si>
  <si>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</si>
  <si>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</si>
  <si>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</si>
  <si>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</si>
  <si>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</si>
  <si>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</si>
  <si>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</si>
  <si>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</si>
  <si>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</si>
  <si>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</si>
  <si>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</si>
  <si>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</si>
  <si>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</si>
  <si>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</si>
  <si>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</si>
  <si>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</si>
  <si>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</si>
  <si>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</si>
  <si>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</si>
  <si>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</si>
  <si>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</si>
  <si>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</si>
  <si>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</si>
  <si>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</si>
  <si>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</si>
  <si>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</si>
  <si>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</si>
  <si>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</si>
  <si>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</si>
  <si>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</si>
  <si>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</si>
  <si>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</si>
  <si>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</si>
  <si>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</si>
  <si>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</si>
  <si>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</si>
  <si>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</si>
  <si>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</si>
  <si>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</si>
  <si>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</si>
  <si>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</si>
  <si>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</si>
  <si>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</si>
  <si>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</si>
  <si>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</si>
  <si>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</si>
  <si>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</si>
  <si>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</si>
  <si>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</si>
  <si>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</si>
  <si>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</si>
  <si>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</si>
  <si>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</si>
  <si>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</si>
  <si>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</si>
  <si>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</si>
  <si>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</si>
  <si>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</si>
  <si>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</si>
  <si>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</si>
  <si>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</si>
  <si>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</si>
  <si>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</si>
  <si>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</si>
  <si>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</si>
  <si>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</si>
  <si>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</si>
  <si>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</si>
  <si>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</si>
  <si>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</si>
  <si>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</si>
  <si>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</si>
  <si>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</si>
  <si>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</si>
  <si>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</si>
  <si>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</si>
  <si>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</si>
  <si>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</si>
  <si>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</si>
  <si>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</si>
  <si>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</si>
  <si>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</si>
  <si>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</si>
  <si>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</si>
  <si>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</si>
  <si>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</si>
  <si>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</si>
  <si>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</si>
  <si>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</si>
  <si>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</si>
  <si>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</si>
  <si>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</si>
  <si>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</si>
  <si>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</si>
  <si>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</si>
  <si>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</si>
  <si>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</si>
  <si>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</si>
  <si>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</si>
  <si>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</si>
  <si>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</si>
  <si>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</si>
  <si>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</si>
  <si>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</si>
  <si>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</si>
  <si>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</si>
  <si>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</si>
  <si>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</si>
  <si>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</si>
  <si>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</si>
  <si>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</si>
  <si>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</si>
  <si>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</si>
  <si>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</si>
  <si>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</si>
  <si>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</si>
  <si>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</si>
  <si>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</si>
  <si>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</si>
  <si>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</si>
  <si>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</si>
  <si>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</si>
  <si>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</si>
  <si>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</si>
  <si>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</si>
  <si>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</si>
  <si>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</si>
  <si>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</si>
  <si>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</si>
  <si>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</si>
  <si>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</si>
  <si>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</si>
  <si>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</si>
  <si>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</si>
  <si>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</si>
  <si>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</si>
  <si>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</si>
  <si>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</si>
  <si>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</si>
  <si>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</si>
  <si>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</si>
  <si>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</si>
  <si>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</si>
  <si>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</si>
  <si>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</si>
  <si>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</si>
  <si>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</si>
  <si>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</si>
  <si>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</si>
  <si>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</si>
  <si>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</si>
  <si>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</si>
  <si>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</si>
  <si>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</si>
  <si>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</si>
  <si>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</si>
  <si>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</si>
  <si>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</si>
  <si>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</si>
  <si>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</si>
  <si>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</si>
  <si>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</si>
  <si>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</si>
  <si>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</si>
  <si>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</si>
  <si>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</si>
  <si>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</si>
  <si>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</si>
  <si>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</si>
  <si>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</si>
  <si>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</si>
  <si>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</si>
  <si>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</si>
  <si>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</si>
  <si>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</si>
  <si>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</si>
  <si>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</si>
  <si>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</si>
  <si>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</si>
  <si>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</si>
  <si>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</si>
  <si>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</si>
  <si>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</si>
  <si>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</si>
  <si>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</si>
  <si>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</si>
  <si>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</si>
  <si>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</si>
  <si>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</si>
  <si>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</si>
  <si>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</si>
  <si>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</si>
  <si>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</si>
  <si>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</si>
  <si>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</si>
  <si>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</si>
  <si>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</si>
  <si>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</si>
  <si>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</si>
  <si>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</si>
  <si>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</si>
  <si>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</si>
  <si>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</si>
  <si>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</si>
  <si>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</si>
  <si>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</si>
  <si>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</si>
  <si>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</si>
  <si>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</si>
  <si>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</si>
  <si>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</si>
  <si>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</si>
  <si>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</si>
  <si>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</si>
  <si>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</si>
  <si>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</si>
  <si>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</si>
  <si>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</si>
  <si>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</si>
  <si>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</si>
  <si>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</si>
  <si>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</si>
  <si>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</si>
  <si>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</si>
  <si>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</si>
  <si>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</si>
  <si>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</si>
  <si>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</si>
  <si>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</si>
  <si>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</si>
  <si>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</si>
  <si>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</si>
  <si>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</si>
  <si>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</si>
  <si>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</si>
  <si>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</si>
  <si>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</si>
  <si>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</si>
  <si>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</si>
  <si>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</si>
  <si>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</si>
  <si>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</si>
  <si>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</si>
  <si>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</si>
  <si>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</si>
  <si>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</si>
  <si>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</si>
  <si>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</si>
  <si>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</si>
  <si>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</si>
  <si>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</si>
  <si>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</si>
  <si>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</si>
  <si>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</si>
  <si>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</si>
  <si>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</si>
  <si>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</si>
  <si>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</si>
  <si>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</si>
  <si>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</si>
  <si>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</si>
  <si>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</si>
  <si>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</si>
  <si>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</si>
  <si>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</si>
  <si>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</si>
  <si>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</si>
  <si>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</si>
  <si>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</si>
  <si>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</si>
  <si>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</si>
  <si>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</si>
  <si>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</si>
  <si>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</si>
  <si>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</si>
  <si>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</si>
  <si>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</si>
  <si>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</si>
  <si>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</si>
  <si>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</si>
  <si>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</si>
  <si>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</si>
  <si>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</si>
  <si>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</si>
  <si>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</si>
  <si>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</si>
  <si>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</si>
  <si>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</si>
  <si>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</si>
  <si>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</si>
  <si>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</si>
  <si>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</si>
  <si>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</si>
  <si>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</si>
  <si>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</si>
  <si>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</si>
  <si>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</si>
  <si>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</si>
  <si>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</si>
  <si>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</si>
  <si>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</si>
  <si>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</si>
  <si>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</si>
  <si>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</si>
  <si>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</si>
  <si>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</si>
  <si>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</si>
  <si>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</si>
  <si>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</si>
  <si>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</si>
  <si>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</si>
  <si>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</si>
  <si>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</si>
  <si>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</si>
  <si>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</si>
  <si>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</si>
  <si>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</si>
  <si>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</si>
  <si>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</si>
  <si>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</si>
  <si>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</si>
  <si>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</si>
  <si>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</si>
  <si>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</si>
  <si>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</si>
  <si>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</si>
  <si>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</si>
  <si>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</si>
  <si>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</si>
  <si>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</si>
  <si>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</si>
  <si>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</si>
  <si>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</si>
  <si>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</si>
  <si>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</si>
  <si>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</si>
  <si>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</si>
  <si>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</si>
  <si>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</si>
  <si>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</si>
  <si>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</si>
  <si>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</si>
  <si>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</si>
  <si>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</si>
  <si>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</si>
  <si>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</si>
  <si>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</si>
  <si>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</si>
  <si>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</si>
  <si>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</si>
  <si>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</si>
  <si>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</si>
  <si>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</si>
  <si>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</si>
  <si>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</si>
  <si>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</si>
  <si>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</si>
  <si>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</si>
  <si>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</si>
  <si>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</si>
  <si>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</si>
  <si>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</si>
  <si>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</si>
  <si>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</si>
  <si>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</si>
  <si>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</si>
  <si>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</si>
  <si>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</si>
  <si>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</si>
  <si>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</si>
  <si>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</si>
  <si>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</si>
  <si>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</si>
  <si>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</si>
  <si>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</si>
  <si>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</si>
  <si>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</si>
  <si>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</si>
  <si>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</si>
  <si>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</si>
  <si>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</si>
  <si>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</si>
  <si>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</si>
  <si>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</si>
  <si>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</si>
  <si>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</si>
  <si>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</si>
  <si>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</si>
  <si>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</si>
  <si>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</si>
  <si>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</si>
  <si>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</si>
  <si>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</si>
  <si>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</si>
  <si>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</si>
  <si>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</si>
  <si>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</si>
  <si>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</si>
  <si>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</si>
  <si>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</si>
  <si>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</si>
  <si>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</si>
  <si>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</si>
  <si>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</si>
  <si>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</si>
  <si>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</si>
  <si>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</si>
  <si>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</si>
  <si>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</si>
  <si>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</si>
  <si>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</si>
  <si>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</si>
  <si>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</si>
  <si>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</si>
  <si>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</si>
  <si>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</si>
  <si>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</si>
  <si>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</si>
  <si>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</si>
  <si>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</si>
  <si>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</si>
  <si>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</si>
  <si>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</si>
  <si>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</si>
  <si>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</si>
  <si>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</si>
  <si>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</si>
  <si>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</si>
  <si>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</si>
  <si>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</si>
  <si>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</si>
  <si>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</si>
  <si>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</si>
  <si>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</si>
  <si>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</si>
  <si>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</si>
  <si>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</si>
  <si>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</si>
  <si>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</si>
  <si>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</si>
  <si>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</si>
  <si>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</si>
  <si>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</si>
  <si>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</si>
  <si>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</si>
  <si>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</si>
  <si>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</si>
  <si>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</si>
  <si>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</si>
  <si>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</si>
  <si>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</si>
  <si>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</si>
  <si>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</si>
  <si>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</si>
  <si>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</si>
  <si>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</si>
  <si>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</si>
  <si>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</si>
  <si>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</si>
  <si>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</si>
  <si>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</si>
  <si>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</si>
  <si>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</si>
  <si>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</si>
  <si>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</si>
  <si>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</si>
  <si>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</si>
  <si>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</si>
  <si>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</si>
  <si>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</si>
  <si>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</si>
  <si>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</si>
  <si>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</si>
  <si>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</si>
  <si>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</si>
  <si>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</si>
  <si>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</si>
  <si>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</si>
  <si>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</si>
  <si>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</si>
  <si>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</si>
  <si>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</si>
  <si>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</si>
  <si>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</si>
  <si>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</si>
  <si>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</si>
  <si>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</si>
  <si>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</si>
  <si>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</si>
  <si>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</si>
  <si>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</si>
  <si>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</si>
  <si>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</si>
  <si>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</si>
  <si>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</si>
  <si>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</si>
  <si>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</si>
  <si>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</si>
  <si>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</si>
  <si>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</si>
  <si>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</si>
  <si>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</si>
  <si>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</si>
  <si>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</si>
  <si>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</si>
  <si>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</si>
  <si>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</si>
  <si>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</si>
  <si>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</si>
  <si>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</si>
  <si>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</si>
  <si>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</si>
  <si>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</si>
  <si>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</si>
  <si>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</si>
  <si>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</si>
  <si>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</si>
  <si>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</si>
  <si>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</si>
  <si>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</si>
  <si>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</si>
  <si>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</si>
  <si>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</si>
  <si>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</si>
  <si>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</si>
  <si>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</si>
  <si>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</si>
  <si>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</si>
  <si>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</si>
  <si>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</si>
  <si>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</si>
  <si>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</si>
  <si>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</si>
  <si>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</si>
  <si>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</si>
  <si>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</si>
  <si>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</si>
  <si>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</si>
  <si>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</si>
  <si>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</si>
  <si>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</si>
  <si>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</si>
  <si>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</si>
  <si>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</si>
  <si>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</si>
  <si>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</si>
  <si>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</si>
  <si>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</si>
  <si>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</si>
  <si>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</si>
  <si>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</si>
  <si>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</si>
  <si>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</si>
  <si>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</si>
  <si>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</si>
  <si>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</si>
  <si>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</si>
  <si>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</si>
  <si>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</si>
  <si>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</si>
  <si>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</si>
  <si>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</si>
  <si>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</si>
  <si>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</si>
  <si>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</si>
  <si>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</si>
  <si>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</si>
  <si>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</si>
  <si>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</si>
  <si>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</si>
  <si>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</si>
  <si>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</si>
  <si>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</si>
  <si>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</si>
  <si>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</si>
  <si>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</si>
  <si>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</si>
  <si>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</si>
  <si>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</si>
  <si>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</si>
  <si>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</si>
  <si>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</si>
  <si>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</si>
  <si>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</si>
  <si>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</si>
  <si>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</si>
  <si>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</si>
  <si>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</si>
  <si>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</si>
  <si>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</si>
  <si>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</si>
  <si>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</si>
  <si>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</si>
  <si>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</si>
  <si>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</si>
  <si>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</si>
  <si>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</si>
  <si>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</si>
  <si>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</si>
  <si>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</si>
  <si>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</si>
  <si>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</si>
  <si>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</si>
  <si>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</si>
  <si>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</si>
  <si>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</si>
  <si>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</si>
  <si>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</si>
  <si>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</si>
  <si>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</si>
  <si>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</si>
  <si>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</si>
  <si>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</si>
  <si>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</si>
  <si>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</si>
  <si>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</si>
  <si>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</si>
  <si>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</si>
  <si>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</si>
  <si>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</si>
  <si>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</si>
  <si>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</si>
  <si>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</si>
  <si>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</si>
  <si>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</si>
  <si>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</si>
  <si>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</si>
  <si>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</si>
  <si>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</si>
  <si>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</si>
  <si>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</si>
  <si>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</si>
  <si>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</si>
  <si>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</si>
  <si>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</si>
  <si>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</si>
  <si>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</si>
  <si>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</si>
  <si>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</si>
  <si>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</si>
  <si>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</si>
  <si>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</si>
  <si>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</si>
  <si>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</si>
  <si>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</si>
  <si>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</si>
  <si>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</si>
  <si>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</si>
  <si>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</si>
  <si>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</si>
  <si>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</si>
  <si>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</si>
  <si>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</si>
  <si>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</si>
  <si>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</si>
  <si>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</si>
  <si>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</si>
  <si>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</si>
  <si>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</si>
  <si>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</si>
  <si>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</si>
  <si>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</si>
  <si>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</si>
  <si>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</si>
  <si>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</si>
  <si>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</si>
  <si>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</si>
  <si>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</si>
  <si>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</si>
  <si>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</si>
  <si>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</si>
  <si>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</si>
  <si>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</si>
  <si>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</si>
  <si>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</si>
  <si>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</si>
  <si>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</si>
  <si>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</si>
  <si>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</si>
  <si>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</si>
  <si>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</si>
  <si>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</si>
  <si>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</si>
  <si>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</si>
  <si>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</si>
  <si>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</si>
  <si>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</si>
  <si>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</si>
  <si>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</si>
  <si>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</si>
  <si>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</si>
  <si>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</si>
  <si>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</si>
  <si>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</si>
  <si>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</si>
  <si>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</si>
  <si>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</si>
  <si>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</si>
  <si>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</si>
  <si>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</si>
  <si>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</si>
  <si>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</si>
  <si>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</si>
  <si>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</si>
  <si>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</si>
  <si>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</si>
  <si>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</si>
  <si>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</si>
  <si>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</si>
  <si>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</si>
  <si>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</si>
  <si>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</si>
  <si>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</si>
  <si>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</si>
  <si>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</si>
  <si>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</si>
  <si>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</si>
  <si>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</si>
  <si>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</si>
  <si>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</si>
  <si>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</si>
  <si>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</si>
  <si>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</si>
  <si>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</si>
  <si>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</si>
  <si>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</si>
  <si>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</si>
  <si>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</si>
  <si>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</si>
  <si>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</si>
  <si>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</si>
  <si>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</si>
  <si>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</si>
  <si>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</si>
  <si>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</si>
  <si>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</si>
  <si>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</si>
  <si>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</si>
  <si>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</si>
  <si>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</si>
  <si>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</si>
  <si>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</si>
  <si>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</si>
  <si>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</si>
  <si>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</si>
  <si>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</si>
  <si>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</si>
  <si>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</si>
  <si>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</si>
  <si>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</si>
  <si>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</si>
  <si>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</si>
  <si>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</si>
  <si>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</si>
  <si>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</si>
  <si>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</si>
  <si>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</si>
  <si>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</si>
  <si>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</si>
  <si>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</si>
  <si>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</si>
  <si>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</si>
  <si>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</si>
  <si>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</si>
  <si>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</si>
  <si>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</si>
  <si>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</si>
  <si>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</si>
  <si>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</si>
  <si>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</si>
  <si>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</si>
  <si>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</si>
  <si>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</si>
  <si>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</si>
  <si>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</si>
  <si>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</si>
  <si>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</si>
  <si>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</si>
  <si>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</si>
  <si>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</si>
  <si>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</si>
  <si>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</si>
  <si>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</si>
  <si>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</si>
  <si>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</si>
  <si>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</si>
  <si>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</si>
  <si>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</si>
  <si>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</si>
  <si>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</si>
  <si>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</si>
  <si>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</si>
  <si>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</si>
  <si>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</si>
  <si>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</si>
  <si>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</si>
  <si>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</si>
  <si>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</si>
  <si>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</si>
  <si>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</si>
  <si>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</si>
  <si>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</si>
  <si>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</si>
  <si>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</si>
  <si>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</si>
  <si>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</si>
  <si>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</si>
  <si>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</si>
  <si>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</si>
  <si>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</si>
  <si>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</si>
  <si>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</si>
  <si>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</si>
  <si>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</si>
  <si>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</si>
  <si>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</si>
  <si>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</si>
  <si>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</si>
  <si>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</si>
  <si>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</si>
  <si>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</si>
  <si>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</si>
  <si>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</si>
  <si>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</si>
  <si>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</si>
  <si>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</si>
  <si>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</si>
  <si>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</si>
  <si>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</si>
  <si>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</si>
  <si>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</si>
  <si>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</si>
  <si>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</si>
  <si>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</si>
  <si>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</si>
  <si>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</si>
  <si>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</si>
  <si>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</si>
  <si>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</si>
  <si>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</si>
  <si>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</si>
  <si>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</si>
  <si>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</si>
  <si>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</si>
  <si>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</si>
  <si>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</si>
  <si>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</si>
  <si>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</si>
  <si>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</si>
  <si>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</si>
  <si>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</si>
  <si>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</si>
  <si>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</si>
  <si>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</si>
  <si>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</si>
  <si>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</si>
  <si>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</si>
  <si>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</si>
  <si>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</si>
  <si>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</si>
  <si>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</si>
  <si>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</si>
  <si>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</si>
  <si>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</si>
  <si>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</si>
  <si>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</si>
  <si>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</si>
  <si>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</si>
  <si>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</si>
  <si>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</si>
  <si>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</si>
  <si>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</si>
  <si>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</si>
  <si>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</si>
  <si>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</si>
  <si>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</si>
  <si>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</si>
  <si>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</si>
  <si>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</si>
  <si>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</si>
  <si>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</si>
  <si>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</si>
  <si>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</si>
  <si>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</si>
  <si>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</si>
  <si>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</si>
  <si>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</si>
  <si>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</si>
  <si>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</si>
  <si>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</si>
  <si>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</si>
  <si>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</si>
  <si>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</si>
  <si>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</si>
  <si>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</si>
  <si>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</si>
  <si>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</si>
  <si>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</si>
  <si>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</si>
  <si>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</si>
  <si>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</si>
  <si>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</si>
  <si>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</si>
  <si>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</si>
  <si>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</si>
  <si>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</si>
  <si>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</si>
  <si>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</si>
  <si>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</si>
  <si>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</si>
  <si>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</si>
  <si>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</si>
  <si>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</si>
  <si>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</si>
  <si>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</si>
  <si>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</si>
  <si>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</si>
  <si>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</si>
  <si>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</si>
  <si>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</si>
  <si>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</si>
  <si>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</si>
  <si>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</si>
  <si>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</si>
  <si>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</si>
  <si>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</si>
  <si>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</si>
  <si>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</si>
  <si>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</si>
  <si>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</si>
  <si>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</si>
  <si>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</si>
  <si>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</si>
  <si>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</si>
  <si>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</si>
  <si>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</si>
  <si>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</si>
  <si>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</si>
  <si>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</si>
  <si>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</si>
  <si>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</si>
  <si>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</si>
  <si>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</si>
  <si>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</si>
  <si>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</si>
  <si>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</si>
  <si>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</si>
  <si>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</si>
  <si>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</si>
  <si>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</si>
  <si>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</si>
  <si>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</si>
  <si>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</si>
  <si>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</si>
  <si>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</si>
  <si>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</si>
  <si>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</si>
  <si>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</si>
  <si>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</si>
  <si>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</si>
  <si>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</si>
  <si>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</si>
  <si>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</si>
  <si>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</si>
  <si>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</si>
  <si>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</si>
  <si>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</si>
  <si>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</si>
  <si>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</si>
  <si>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</si>
  <si>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</si>
  <si>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</si>
  <si>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</si>
  <si>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</si>
  <si>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</si>
  <si>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</si>
  <si>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</si>
  <si>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</si>
  <si>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</si>
  <si>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</si>
  <si>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</si>
  <si>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</si>
  <si>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</si>
  <si>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</si>
  <si>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</si>
  <si>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</si>
  <si>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</si>
  <si>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</si>
  <si>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</si>
  <si>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</si>
  <si>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</si>
  <si>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</si>
  <si>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</si>
  <si>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</si>
  <si>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</si>
  <si>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</si>
  <si>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</si>
  <si>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</si>
  <si>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</si>
  <si>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</si>
  <si>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</si>
  <si>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</si>
  <si>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</si>
  <si>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</si>
  <si>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</si>
  <si>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</si>
  <si>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</si>
  <si>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</si>
  <si>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</si>
  <si>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</si>
  <si>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</si>
  <si>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</si>
  <si>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</si>
  <si>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</si>
  <si>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</si>
  <si>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</si>
  <si>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</si>
  <si>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</si>
  <si>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</si>
  <si>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</si>
  <si>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</si>
  <si>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</si>
  <si>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</si>
  <si>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</si>
  <si>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</si>
  <si>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</si>
  <si>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</si>
  <si>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</si>
  <si>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</si>
  <si>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</si>
  <si>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</si>
  <si>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</si>
  <si>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</si>
  <si>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</si>
  <si>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</si>
  <si>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</si>
  <si>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</si>
  <si>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</si>
  <si>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</si>
  <si>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</si>
  <si>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</si>
  <si>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</si>
  <si>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</si>
  <si>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</si>
  <si>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</si>
  <si>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</si>
  <si>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</si>
  <si>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</si>
  <si>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</si>
  <si>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</si>
  <si>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</si>
  <si>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</si>
  <si>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</si>
  <si>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</si>
  <si>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</si>
  <si>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</si>
  <si>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</si>
  <si>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</si>
  <si>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</si>
  <si>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</si>
  <si>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</si>
  <si>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</si>
  <si>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</si>
  <si>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</si>
  <si>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</si>
  <si>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</si>
  <si>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</si>
  <si>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</si>
  <si>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</si>
  <si>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</si>
  <si>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</si>
  <si>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</si>
  <si>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</si>
  <si>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</si>
  <si>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</si>
  <si>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</si>
  <si>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</si>
  <si>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</si>
  <si>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</si>
  <si>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</si>
  <si>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</si>
  <si>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</si>
  <si>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</si>
  <si>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</si>
  <si>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</si>
  <si>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</si>
  <si>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</si>
  <si>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</si>
  <si>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</si>
  <si>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</si>
  <si>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</si>
  <si>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</si>
  <si>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</si>
  <si>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</si>
  <si>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</si>
  <si>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</si>
  <si>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</si>
  <si>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</si>
  <si>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</si>
  <si>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</si>
  <si>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</si>
  <si>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</si>
  <si>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</si>
  <si>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</si>
  <si>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</si>
  <si>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</si>
  <si>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</si>
  <si>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</si>
  <si>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</si>
  <si>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</si>
  <si>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</si>
  <si>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</si>
  <si>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</si>
  <si>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</si>
  <si>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</si>
  <si>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</si>
  <si>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</si>
  <si>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</si>
  <si>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</si>
  <si>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</si>
  <si>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</si>
  <si>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</si>
  <si>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</si>
  <si>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</si>
  <si>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</si>
  <si>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</si>
  <si>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</si>
  <si>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</si>
  <si>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</si>
  <si>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</si>
  <si>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</si>
  <si>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</si>
  <si>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</si>
  <si>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</si>
  <si>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</si>
  <si>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</si>
  <si>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</si>
  <si>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</si>
  <si>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</si>
  <si>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</si>
  <si>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</si>
  <si>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</si>
  <si>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</si>
  <si>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</si>
  <si>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</si>
  <si>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</si>
  <si>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</si>
  <si>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</si>
  <si>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</si>
  <si>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</si>
  <si>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</si>
  <si>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</si>
  <si>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</si>
  <si>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</si>
  <si>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</si>
  <si>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</si>
  <si>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</si>
  <si>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</si>
  <si>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</si>
  <si>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</si>
  <si>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</si>
  <si>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</si>
  <si>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</si>
  <si>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</si>
  <si>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</si>
  <si>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</si>
  <si>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</si>
  <si>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</si>
  <si>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</si>
  <si>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</si>
  <si>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</si>
  <si>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</si>
  <si>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</si>
  <si>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</si>
  <si>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</si>
  <si>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</si>
  <si>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</si>
  <si>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</si>
  <si>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</si>
  <si>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</si>
  <si>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</si>
  <si>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</si>
  <si>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</si>
  <si>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</si>
  <si>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</si>
  <si>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</si>
  <si>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</si>
  <si>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</si>
  <si>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</si>
  <si>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</si>
  <si>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</si>
  <si>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</si>
  <si>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</si>
  <si>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</si>
  <si>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</si>
  <si>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</si>
  <si>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</si>
  <si>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</si>
  <si>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</si>
  <si>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</si>
  <si>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</si>
  <si>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</si>
  <si>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</si>
  <si>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</si>
  <si>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</si>
  <si>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</si>
  <si>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</si>
  <si>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</si>
  <si>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</si>
  <si>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</si>
  <si>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</si>
  <si>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</si>
  <si>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</si>
  <si>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</si>
  <si>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</si>
  <si>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</si>
  <si>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</si>
  <si>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</si>
  <si>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</si>
  <si>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</si>
  <si>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</si>
  <si>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</si>
  <si>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</si>
  <si>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</si>
  <si>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</si>
  <si>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</si>
  <si>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</si>
  <si>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</si>
  <si>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</si>
  <si>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</si>
  <si>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</si>
  <si>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</si>
  <si>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</si>
  <si>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</si>
  <si>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</si>
  <si>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</si>
  <si>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</si>
  <si>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</si>
  <si>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</si>
  <si>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</si>
  <si>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</si>
  <si>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</si>
  <si>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</si>
  <si>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</si>
  <si>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</si>
  <si>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</si>
  <si>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</si>
  <si>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</si>
  <si>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</si>
  <si>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</si>
  <si>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</si>
  <si>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</si>
  <si>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</si>
  <si>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</si>
  <si>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</si>
  <si>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</si>
  <si>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</si>
  <si>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</si>
  <si>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</si>
  <si>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</si>
  <si>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</si>
  <si>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</si>
  <si>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</si>
  <si>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</si>
  <si>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</si>
  <si>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</si>
  <si>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</si>
  <si>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</si>
  <si>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</si>
  <si>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</si>
  <si>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</si>
  <si>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</si>
  <si>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</si>
  <si>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</si>
  <si>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</si>
  <si>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</si>
  <si>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</si>
  <si>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</si>
  <si>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</si>
  <si>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</si>
  <si>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</si>
  <si>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</si>
  <si>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</si>
  <si>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</si>
  <si>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</si>
  <si>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</si>
  <si>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</si>
  <si>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</si>
  <si>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</si>
  <si>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</si>
  <si>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</si>
  <si>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</si>
  <si>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</si>
  <si>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</si>
  <si>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</si>
  <si>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</si>
  <si>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</si>
  <si>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</si>
  <si>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</si>
  <si>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</si>
  <si>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</si>
  <si>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</si>
  <si>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</si>
  <si>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</si>
  <si>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</si>
  <si>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</si>
  <si>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</si>
  <si>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</si>
  <si>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</si>
  <si>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</si>
  <si>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</si>
  <si>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</si>
  <si>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</si>
  <si>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</si>
  <si>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</si>
  <si>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</si>
  <si>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</si>
  <si>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</si>
  <si>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</si>
  <si>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</si>
  <si>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</si>
  <si>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</si>
  <si>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</si>
  <si>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</si>
  <si>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</si>
  <si>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</si>
  <si>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</si>
  <si>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</si>
  <si>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</si>
  <si>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</si>
  <si>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</si>
  <si>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</si>
  <si>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</si>
  <si>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</si>
  <si>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</si>
  <si>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</si>
  <si>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</si>
  <si>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</si>
  <si>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</si>
  <si>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</si>
  <si>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</si>
  <si>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</si>
  <si>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</si>
  <si>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</si>
  <si>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</si>
  <si>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</si>
  <si>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</si>
  <si>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</si>
  <si>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</si>
  <si>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</si>
  <si>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</si>
  <si>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</si>
  <si>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</si>
  <si>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</si>
  <si>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</si>
  <si>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</si>
  <si>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</si>
  <si>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</si>
  <si>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</si>
  <si>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</si>
  <si>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</si>
  <si>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</si>
  <si>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</si>
  <si>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</si>
  <si>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</si>
  <si>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</si>
  <si>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</si>
  <si>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</si>
  <si>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</si>
  <si>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</si>
  <si>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</si>
  <si>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</si>
  <si>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</si>
  <si>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</si>
  <si>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</si>
  <si>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</si>
  <si>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</si>
  <si>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</si>
  <si>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</si>
  <si>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</si>
  <si>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</si>
  <si>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</si>
  <si>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</si>
  <si>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</si>
  <si>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</si>
  <si>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</si>
  <si>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</si>
  <si>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</si>
  <si>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</si>
  <si>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</si>
  <si>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</si>
  <si>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</si>
  <si>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</si>
  <si>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</si>
  <si>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</si>
  <si>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</si>
  <si>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</si>
  <si>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</si>
  <si>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</si>
  <si>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</si>
  <si>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</si>
  <si>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</si>
  <si>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</si>
  <si>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</si>
  <si>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</si>
  <si>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</si>
  <si>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</si>
  <si>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</si>
  <si>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</si>
  <si>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</si>
  <si>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</si>
  <si>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</si>
  <si>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</si>
  <si>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</si>
  <si>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</si>
  <si>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</si>
  <si>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</si>
  <si>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</si>
  <si>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</si>
  <si>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</si>
  <si>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</si>
  <si>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</si>
  <si>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</si>
  <si>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</si>
  <si>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</si>
  <si>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</si>
  <si>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</si>
  <si>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</si>
  <si>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</si>
  <si>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</si>
  <si>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</si>
  <si>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</si>
  <si>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</si>
  <si>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</si>
  <si>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</si>
  <si>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</si>
  <si>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</si>
  <si>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</si>
  <si>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</si>
  <si>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</si>
  <si>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</si>
  <si>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</si>
  <si>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</si>
  <si>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</si>
  <si>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</si>
  <si>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</si>
  <si>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</si>
  <si>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</si>
  <si>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</si>
  <si>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</si>
  <si>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</si>
  <si>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</si>
  <si>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</si>
  <si>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</si>
  <si>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</si>
  <si>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</si>
  <si>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</si>
  <si>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</si>
  <si>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</si>
  <si>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</si>
  <si>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</si>
  <si>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</si>
  <si>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</si>
  <si>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</si>
  <si>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</si>
  <si>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</si>
  <si>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</si>
  <si>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</si>
  <si>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</si>
  <si>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</si>
  <si>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</si>
  <si>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</si>
  <si>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</si>
  <si>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</si>
  <si>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</si>
  <si>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</si>
  <si>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</si>
  <si>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</si>
  <si>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</si>
  <si>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</si>
  <si>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</si>
  <si>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</si>
  <si>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</si>
  <si>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</si>
  <si>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</si>
  <si>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</si>
  <si>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</si>
  <si>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</si>
  <si>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</si>
  <si>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</si>
  <si>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</si>
  <si>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</si>
  <si>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</si>
  <si>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</si>
  <si>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</si>
  <si>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</si>
  <si>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</si>
  <si>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</si>
  <si>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</si>
  <si>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</si>
  <si>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</si>
  <si>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</si>
  <si>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</si>
  <si>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</si>
  <si>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</si>
  <si>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</si>
  <si>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</si>
  <si>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</si>
  <si>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</si>
  <si>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</si>
  <si>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</si>
  <si>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</si>
  <si>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</si>
  <si>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</si>
  <si>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</si>
  <si>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</si>
  <si>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</si>
  <si>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</si>
  <si>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</si>
  <si>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</si>
  <si>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</si>
  <si>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</si>
  <si>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</si>
  <si>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</si>
  <si>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</si>
  <si>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</si>
  <si>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</si>
  <si>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</si>
  <si>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</si>
  <si>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</si>
  <si>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</si>
  <si>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</si>
  <si>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</si>
  <si>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</si>
  <si>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</si>
  <si>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</si>
  <si>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</si>
  <si>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</si>
  <si>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</si>
  <si>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</si>
  <si>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</si>
  <si>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</si>
  <si>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</si>
  <si>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</si>
  <si>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</si>
  <si>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</si>
  <si>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</si>
  <si>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</si>
  <si>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</si>
  <si>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</si>
  <si>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</si>
  <si>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</si>
  <si>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</si>
  <si>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</si>
  <si>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</si>
  <si>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</si>
  <si>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</si>
  <si>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</si>
  <si>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</si>
  <si>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</si>
  <si>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</si>
  <si>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</si>
  <si>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</si>
  <si>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</si>
  <si>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</si>
  <si>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</si>
  <si>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</si>
  <si>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</si>
  <si>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</si>
  <si>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</si>
  <si>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</si>
  <si>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</si>
  <si>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</si>
  <si>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</si>
  <si>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</si>
  <si>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</si>
  <si>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</si>
  <si>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</si>
  <si>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</si>
  <si>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</si>
  <si>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</si>
  <si>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</si>
  <si>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</si>
  <si>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</si>
  <si>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</si>
  <si>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</si>
  <si>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</si>
  <si>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</si>
  <si>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</si>
  <si>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</si>
  <si>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</si>
  <si>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</si>
  <si>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</si>
  <si>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</si>
  <si>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</si>
  <si>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</si>
  <si>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</si>
  <si>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</si>
  <si>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</si>
  <si>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</si>
  <si>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</si>
  <si>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</si>
  <si>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</si>
  <si>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</si>
  <si>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</si>
  <si>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</si>
  <si>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</si>
  <si>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</si>
  <si>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</si>
  <si>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</si>
  <si>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</si>
  <si>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</si>
  <si>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</si>
  <si>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</si>
  <si>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</si>
  <si>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</si>
  <si>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</si>
  <si>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</si>
  <si>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</si>
  <si>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</si>
  <si>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</si>
  <si>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</si>
  <si>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</si>
  <si>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</si>
  <si>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</si>
  <si>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</si>
  <si>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</si>
  <si>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</si>
  <si>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</si>
  <si>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</si>
  <si>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</si>
  <si>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</si>
  <si>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</si>
  <si>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</si>
  <si>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</si>
  <si>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</si>
  <si>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</si>
  <si>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</si>
  <si>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</si>
  <si>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</si>
  <si>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</si>
  <si>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</si>
  <si>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</si>
  <si>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</si>
  <si>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</si>
  <si>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</si>
  <si>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</si>
  <si>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</si>
  <si>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</si>
  <si>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</si>
  <si>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</si>
  <si>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</si>
  <si>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</si>
  <si>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</si>
  <si>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</si>
  <si>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</si>
  <si>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</si>
  <si>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</si>
  <si>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</si>
  <si>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</si>
  <si>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</si>
  <si>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</si>
  <si>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</si>
  <si>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</si>
  <si>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</si>
  <si>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</si>
  <si>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</si>
  <si>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</si>
  <si>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</si>
  <si>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</si>
  <si>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</si>
  <si>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</si>
  <si>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</si>
  <si>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</si>
  <si>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</si>
  <si>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</si>
  <si>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</si>
  <si>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</si>
  <si>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</si>
  <si>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</si>
  <si>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</si>
  <si>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</si>
  <si>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</si>
  <si>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</si>
  <si>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</si>
  <si>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</si>
  <si>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</si>
  <si>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</si>
  <si>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</si>
  <si>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</si>
  <si>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</si>
  <si>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</si>
  <si>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</si>
  <si>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</si>
  <si>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</si>
  <si>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</si>
  <si>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</si>
  <si>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</si>
  <si>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</si>
  <si>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</si>
  <si>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</si>
  <si>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</si>
  <si>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</si>
  <si>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</si>
  <si>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</si>
  <si>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</si>
  <si>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</si>
  <si>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</si>
  <si>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</si>
  <si>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</si>
  <si>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</si>
  <si>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</si>
  <si>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</si>
  <si>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</si>
  <si>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</si>
  <si>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</si>
  <si>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</si>
  <si>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</si>
  <si>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</si>
  <si>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</si>
  <si>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</si>
  <si>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</si>
  <si>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</si>
  <si>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</si>
  <si>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</si>
  <si>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</si>
  <si>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</si>
  <si>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</si>
  <si>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</si>
  <si>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</si>
  <si>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</si>
  <si>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</si>
  <si>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</si>
  <si>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</si>
  <si>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</si>
  <si>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</si>
  <si>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</si>
  <si>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</si>
  <si>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</si>
  <si>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</si>
  <si>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</si>
  <si>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</si>
  <si>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</si>
  <si>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</si>
  <si>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</si>
  <si>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</si>
  <si>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</si>
  <si>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</si>
  <si>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</si>
  <si>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</si>
  <si>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</si>
  <si>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</si>
  <si>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</si>
  <si>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</si>
  <si>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</si>
  <si>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</si>
  <si>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</si>
  <si>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</si>
  <si>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</si>
  <si>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</si>
  <si>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</si>
  <si>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</si>
  <si>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</si>
  <si>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</si>
  <si>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</si>
  <si>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</si>
  <si>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</si>
  <si>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</si>
  <si>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</si>
  <si>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</si>
  <si>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</si>
  <si>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</si>
  <si>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</si>
  <si>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</si>
  <si>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</si>
  <si>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</si>
  <si>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</si>
  <si>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</si>
  <si>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</si>
  <si>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</si>
  <si>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</si>
  <si>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</si>
  <si>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</si>
  <si>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</si>
  <si>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</si>
  <si>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</si>
  <si>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</si>
  <si>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</si>
  <si>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</si>
  <si>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</si>
  <si>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</si>
  <si>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</si>
  <si>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</si>
  <si>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</si>
  <si>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</si>
  <si>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</si>
  <si>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</si>
  <si>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</si>
  <si>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</si>
  <si>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</si>
  <si>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</si>
  <si>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</si>
  <si>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</si>
  <si>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</si>
  <si>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</si>
  <si>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</si>
  <si>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</si>
  <si>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</si>
  <si>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</si>
  <si>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</si>
  <si>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</si>
  <si>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</si>
  <si>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</si>
  <si>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</si>
  <si>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</si>
  <si>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</si>
  <si>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</si>
  <si>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</si>
  <si>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</si>
  <si>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</si>
  <si>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</si>
  <si>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</si>
  <si>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</si>
  <si>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</si>
  <si>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</si>
  <si>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</si>
  <si>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</si>
  <si>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</si>
  <si>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</si>
  <si>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</si>
  <si>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</si>
  <si>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</si>
  <si>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</si>
  <si>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</si>
  <si>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</si>
  <si>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</si>
  <si>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</si>
  <si>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</si>
  <si>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</si>
  <si>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</si>
  <si>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</si>
  <si>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</si>
  <si>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</si>
  <si>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</si>
  <si>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</si>
  <si>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</si>
  <si>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</si>
  <si>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</si>
  <si>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</si>
  <si>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</si>
  <si>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</si>
  <si>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</si>
  <si>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</si>
  <si>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</si>
  <si>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</si>
  <si>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</si>
  <si>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</si>
  <si>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</si>
  <si>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</si>
  <si>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</si>
  <si>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</si>
  <si>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</si>
  <si>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</si>
  <si>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</si>
  <si>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</si>
  <si>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</si>
  <si>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</si>
  <si>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</si>
  <si>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</si>
  <si>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</si>
  <si>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</si>
  <si>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</si>
  <si>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</si>
  <si>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</si>
  <si>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</si>
  <si>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</si>
  <si>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</si>
  <si>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</si>
  <si>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</si>
  <si>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</si>
  <si>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</si>
  <si>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</si>
  <si>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</si>
  <si>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</si>
  <si>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</si>
  <si>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</si>
  <si>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</si>
  <si>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</si>
  <si>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</si>
  <si>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</si>
  <si>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</si>
  <si>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</si>
  <si>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</si>
  <si>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</si>
  <si>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</si>
  <si>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</si>
  <si>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</si>
  <si>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</si>
  <si>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</si>
  <si>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</si>
  <si>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</si>
  <si>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</si>
  <si>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</si>
  <si>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</si>
  <si>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</si>
  <si>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</si>
  <si>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</si>
  <si>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</si>
  <si>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</si>
  <si>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</si>
  <si>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</si>
  <si>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</si>
  <si>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</si>
  <si>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</si>
  <si>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</si>
  <si>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</si>
  <si>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</si>
  <si>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</si>
  <si>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</si>
  <si>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</si>
  <si>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</si>
  <si>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</si>
  <si>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</si>
  <si>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</si>
  <si>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</si>
  <si>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</si>
  <si>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</si>
  <si>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</si>
  <si>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</si>
  <si>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</si>
  <si>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</si>
  <si>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</si>
  <si>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</si>
  <si>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</si>
  <si>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</si>
  <si>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</si>
  <si>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</si>
  <si>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</si>
  <si>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</si>
  <si>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</si>
  <si>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</si>
  <si>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</si>
  <si>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</si>
  <si>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</si>
  <si>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</si>
  <si>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</si>
  <si>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</si>
  <si>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</si>
  <si>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</si>
  <si>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</si>
  <si>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</si>
  <si>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</si>
  <si>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</si>
  <si>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</si>
  <si>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</si>
  <si>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</si>
  <si>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</si>
  <si>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</si>
  <si>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</si>
  <si>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</si>
  <si>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</si>
  <si>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</si>
  <si>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</si>
  <si>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</si>
  <si>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</si>
  <si>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</si>
  <si>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</si>
  <si>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</si>
  <si>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</si>
  <si>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</si>
  <si>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</si>
  <si>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</si>
  <si>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</si>
  <si>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</si>
  <si>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</si>
  <si>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</si>
  <si>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</si>
  <si>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</si>
  <si>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</si>
  <si>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</si>
  <si>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</si>
  <si>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</si>
  <si>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</si>
  <si>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</si>
  <si>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</si>
  <si>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</si>
  <si>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</si>
  <si>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</si>
  <si>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</si>
  <si>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</si>
  <si>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</si>
  <si>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</si>
  <si>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</si>
  <si>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</si>
  <si>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</si>
  <si>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</si>
  <si>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</si>
  <si>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</si>
  <si>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</si>
  <si>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</si>
  <si>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</si>
  <si>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</si>
  <si>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</si>
  <si>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</si>
  <si>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</si>
  <si>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</si>
  <si>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</si>
  <si>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</si>
  <si>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</si>
  <si>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</si>
  <si>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</si>
  <si>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</si>
  <si>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</si>
  <si>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</si>
  <si>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</si>
  <si>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</si>
  <si>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</si>
  <si>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</si>
  <si>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</si>
  <si>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</si>
  <si>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</si>
  <si>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</si>
  <si>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</si>
  <si>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</si>
  <si>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</si>
  <si>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</si>
  <si>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</si>
  <si>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</si>
  <si>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</si>
  <si>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</si>
  <si>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</si>
  <si>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</si>
  <si>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</si>
  <si>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</si>
  <si>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</si>
  <si>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</si>
  <si>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</si>
  <si>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</si>
  <si>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</si>
  <si>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</si>
  <si>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</si>
  <si>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</si>
  <si>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</si>
  <si>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</si>
  <si>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</si>
  <si>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</si>
  <si>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</si>
  <si>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</si>
  <si>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</si>
  <si>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</si>
  <si>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</si>
  <si>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</si>
  <si>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</si>
  <si>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</si>
  <si>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</si>
  <si>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</si>
  <si>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</si>
  <si>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</si>
  <si>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</si>
  <si>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</si>
  <si>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</si>
  <si>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</si>
  <si>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</si>
  <si>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</si>
  <si>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</si>
  <si>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</si>
  <si>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</si>
  <si>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</si>
  <si>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</si>
  <si>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</si>
  <si>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</si>
  <si>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</si>
  <si>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</si>
  <si>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</si>
  <si>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</si>
  <si>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</si>
  <si>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</si>
  <si>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</si>
  <si>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</si>
  <si>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</si>
  <si>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</si>
  <si>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</si>
  <si>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</si>
  <si>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</si>
  <si>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</si>
  <si>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</si>
  <si>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</si>
  <si>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</si>
  <si>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</si>
  <si>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</si>
  <si>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</si>
  <si>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</si>
  <si>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</si>
  <si>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</si>
  <si>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</si>
  <si>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</si>
  <si>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</si>
  <si>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</si>
  <si>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</si>
  <si>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</si>
  <si>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</si>
  <si>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</si>
  <si>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</si>
  <si>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</si>
  <si>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</si>
  <si>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</si>
  <si>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</si>
  <si>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</si>
  <si>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</si>
  <si>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</si>
  <si>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</si>
  <si>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</si>
  <si>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</si>
  <si>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</si>
  <si>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</si>
  <si>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</si>
  <si>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</si>
  <si>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</si>
  <si>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</si>
  <si>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</si>
  <si>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</si>
  <si>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</si>
  <si>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</si>
  <si>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</si>
  <si>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</si>
  <si>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</si>
  <si>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</si>
  <si>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</si>
  <si>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</si>
  <si>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</si>
  <si>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</si>
  <si>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</si>
  <si>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</si>
  <si>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</si>
  <si>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</si>
  <si>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</si>
  <si>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</si>
  <si>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</si>
  <si>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</si>
  <si>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</si>
  <si>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</si>
  <si>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</si>
  <si>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</si>
  <si>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</si>
  <si>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</si>
  <si>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</si>
  <si>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</si>
  <si>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</si>
  <si>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</si>
  <si>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</si>
  <si>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</si>
  <si>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</si>
  <si>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</si>
  <si>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</si>
  <si>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</si>
  <si>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</si>
  <si>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</si>
  <si>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</si>
  <si>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</si>
  <si>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</si>
  <si>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</si>
  <si>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</si>
  <si>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</si>
  <si>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</si>
  <si>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</si>
  <si>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</si>
  <si>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</si>
  <si>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</si>
  <si>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</si>
  <si>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</si>
  <si>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</si>
  <si>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</si>
  <si>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</si>
  <si>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</si>
  <si>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</si>
  <si>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</si>
  <si>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</si>
  <si>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</si>
  <si>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</si>
  <si>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</si>
  <si>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</si>
  <si>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</si>
  <si>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</si>
  <si>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</si>
  <si>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</si>
  <si>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</si>
  <si>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</si>
  <si>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</si>
  <si>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</si>
  <si>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</si>
  <si>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</si>
  <si>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</si>
  <si>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</si>
  <si>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</si>
  <si>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</si>
  <si>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</si>
  <si>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</si>
  <si>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</si>
  <si>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</si>
  <si>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</si>
  <si>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</si>
  <si>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</si>
  <si>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</si>
  <si>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</si>
  <si>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</si>
  <si>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</si>
  <si>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</si>
  <si>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</si>
  <si>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</si>
  <si>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</si>
  <si>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</si>
  <si>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</si>
  <si>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</si>
  <si>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</si>
  <si>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</si>
  <si>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</si>
  <si>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</si>
  <si>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</si>
  <si>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</si>
  <si>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</si>
  <si>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</si>
  <si>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</si>
  <si>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</si>
  <si>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</si>
  <si>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</si>
  <si>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</si>
  <si>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</si>
  <si>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</si>
  <si>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</si>
  <si>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</si>
  <si>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</si>
  <si>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</si>
  <si>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</si>
  <si>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</si>
  <si>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</si>
  <si>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</si>
  <si>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</si>
  <si>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</si>
  <si>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</si>
  <si>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</si>
  <si>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</si>
  <si>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</si>
  <si>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</si>
  <si>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</si>
  <si>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</si>
  <si>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</si>
  <si>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</si>
  <si>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</si>
  <si>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</si>
  <si>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</si>
  <si>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</si>
  <si>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</si>
  <si>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</si>
  <si>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</si>
  <si>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</si>
  <si>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</si>
  <si>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</si>
  <si>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</si>
  <si>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</si>
  <si>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</si>
  <si>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</si>
  <si>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</si>
  <si>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</si>
  <si>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</si>
  <si>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</si>
  <si>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</si>
  <si>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</si>
  <si>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</si>
  <si>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</si>
  <si>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</si>
  <si>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</si>
  <si>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</si>
  <si>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</si>
  <si>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</si>
  <si>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</si>
  <si>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</si>
  <si>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</si>
  <si>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</si>
  <si>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</si>
  <si>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</si>
  <si>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</si>
  <si>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</si>
  <si>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</si>
  <si>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</si>
  <si>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</si>
  <si>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</si>
  <si>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</si>
  <si>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</si>
  <si>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</si>
  <si>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</si>
  <si>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</si>
  <si>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</si>
  <si>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</si>
  <si>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</si>
  <si>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</si>
  <si>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</si>
  <si>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</si>
  <si>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</si>
  <si>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</si>
  <si>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</si>
  <si>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</si>
  <si>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</si>
  <si>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</si>
  <si>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</si>
  <si>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</si>
  <si>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</si>
  <si>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</si>
  <si>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</si>
  <si>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</si>
  <si>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</si>
  <si>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</si>
  <si>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</si>
  <si>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</si>
  <si>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</si>
  <si>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</si>
  <si>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</si>
  <si>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</si>
  <si>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</si>
  <si>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</si>
  <si>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</si>
  <si>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</si>
  <si>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</si>
  <si>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</si>
  <si>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</si>
  <si>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</si>
  <si>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</si>
  <si>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</si>
  <si>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</si>
  <si>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</si>
  <si>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</si>
  <si>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</si>
  <si>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</si>
  <si>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</si>
  <si>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</si>
  <si>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</si>
  <si>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</si>
  <si>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</si>
  <si>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</si>
  <si>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</si>
  <si>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</si>
  <si>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</si>
  <si>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</si>
  <si>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</si>
  <si>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</si>
  <si>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</si>
  <si>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</si>
  <si>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</si>
  <si>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</si>
  <si>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</si>
  <si>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</si>
  <si>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</si>
  <si>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</si>
  <si>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</si>
  <si>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</si>
  <si>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</si>
  <si>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</si>
  <si>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</si>
  <si>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</si>
  <si>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</si>
  <si>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</si>
  <si>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</si>
  <si>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</si>
  <si>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</si>
  <si>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</si>
  <si>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</si>
  <si>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</si>
  <si>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</si>
  <si>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</si>
  <si>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</si>
  <si>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</si>
  <si>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</si>
  <si>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</si>
  <si>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</si>
  <si>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</si>
  <si>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</si>
  <si>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</si>
  <si>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</si>
  <si>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</si>
  <si>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</si>
  <si>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</si>
  <si>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</si>
  <si>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</si>
  <si>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</si>
  <si>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</si>
  <si>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</si>
  <si>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</si>
  <si>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</si>
  <si>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</si>
  <si>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</si>
  <si>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</si>
  <si>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</si>
  <si>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</si>
  <si>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</si>
  <si>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</si>
  <si>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</si>
  <si>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</si>
  <si>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</si>
  <si>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</si>
  <si>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</si>
  <si>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</si>
  <si>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</si>
  <si>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</si>
  <si>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</si>
  <si>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</si>
  <si>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</si>
  <si>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</si>
  <si>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</si>
  <si>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</si>
  <si>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</si>
  <si>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</si>
  <si>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</si>
  <si>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</si>
  <si>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</si>
  <si>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</si>
  <si>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</si>
  <si>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</si>
  <si>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</si>
  <si>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</si>
  <si>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</si>
  <si>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</si>
  <si>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</si>
  <si>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</si>
  <si>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</si>
  <si>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</si>
  <si>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</si>
  <si>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</si>
  <si>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</si>
  <si>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</si>
  <si>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</si>
  <si>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</si>
  <si>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</si>
  <si>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</si>
  <si>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</si>
  <si>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</si>
  <si>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</si>
  <si>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</si>
  <si>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</si>
  <si>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</si>
  <si>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</si>
  <si>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</si>
  <si>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</si>
  <si>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</si>
  <si>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</si>
  <si>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</si>
  <si>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</si>
  <si>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</si>
  <si>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</si>
  <si>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</si>
  <si>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</si>
  <si>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</si>
  <si>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</si>
  <si>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</si>
  <si>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</si>
  <si>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</si>
  <si>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</si>
  <si>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</si>
  <si>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</si>
  <si>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</si>
  <si>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</si>
  <si>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</si>
  <si>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</si>
  <si>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</si>
  <si>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</si>
  <si>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</si>
  <si>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</si>
  <si>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</si>
  <si>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</si>
  <si>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</si>
  <si>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</si>
  <si>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</si>
  <si>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</si>
  <si>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</si>
  <si>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</si>
  <si>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</si>
  <si>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</si>
  <si>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</si>
  <si>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</si>
  <si>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</si>
  <si>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</si>
  <si>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</si>
  <si>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</si>
  <si>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</si>
  <si>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</si>
  <si>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</si>
  <si>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</si>
  <si>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</si>
  <si>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</si>
  <si>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</si>
  <si>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</si>
  <si>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</si>
  <si>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</si>
  <si>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</si>
  <si>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</si>
  <si>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</si>
  <si>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</si>
  <si>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</si>
  <si>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</si>
  <si>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</si>
  <si>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</si>
  <si>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</si>
  <si>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</si>
  <si>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</si>
  <si>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</si>
  <si>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</si>
  <si>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</si>
  <si>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</si>
  <si>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</si>
  <si>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</si>
  <si>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</si>
  <si>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</si>
  <si>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</si>
  <si>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</si>
  <si>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</si>
  <si>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</si>
  <si>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</si>
  <si>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</si>
  <si>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</si>
  <si>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</si>
  <si>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</si>
  <si>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</si>
  <si>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</si>
  <si>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</si>
  <si>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</si>
  <si>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</si>
  <si>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</si>
  <si>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</si>
  <si>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</si>
  <si>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</si>
  <si>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</si>
  <si>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</si>
  <si>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</si>
  <si>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</si>
  <si>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</si>
  <si>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</si>
  <si>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</si>
  <si>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</si>
  <si>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</si>
  <si>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</si>
  <si>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</si>
  <si>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</si>
  <si>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</si>
  <si>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</si>
  <si>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</si>
  <si>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</si>
  <si>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</si>
  <si>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</si>
  <si>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</si>
  <si>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</si>
  <si>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</si>
  <si>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</si>
  <si>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</si>
  <si>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</si>
  <si>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</si>
  <si>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</si>
  <si>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</si>
  <si>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</si>
  <si>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</si>
  <si>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</si>
  <si>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</si>
  <si>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</si>
  <si>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</si>
  <si>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</si>
  <si>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</si>
  <si>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</si>
  <si>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</si>
  <si>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</si>
  <si>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</si>
  <si>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</si>
  <si>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</si>
  <si>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</si>
  <si>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</si>
  <si>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</si>
  <si>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</si>
  <si>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</si>
  <si>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</si>
  <si>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</si>
  <si>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</si>
  <si>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</si>
  <si>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</si>
  <si>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</si>
  <si>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</si>
  <si>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</si>
  <si>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</si>
  <si>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</si>
  <si>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</si>
  <si>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</si>
  <si>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</si>
  <si>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</si>
  <si>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</si>
  <si>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</si>
  <si>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</si>
  <si>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</si>
  <si>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</si>
  <si>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</si>
  <si>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</si>
  <si>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</si>
  <si>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</si>
  <si>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</si>
  <si>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</si>
  <si>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</si>
  <si>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</si>
  <si>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</si>
  <si>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</si>
  <si>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</si>
  <si>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</si>
  <si>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</si>
  <si>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</si>
  <si>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</si>
  <si>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</si>
  <si>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</si>
  <si>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</si>
  <si>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</si>
  <si>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</si>
  <si>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</si>
  <si>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</si>
  <si>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</si>
  <si>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</si>
  <si>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</si>
  <si>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</si>
  <si>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</si>
  <si>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</si>
  <si>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</si>
  <si>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</si>
  <si>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</si>
  <si>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</si>
  <si>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</si>
  <si>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</si>
  <si>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</si>
  <si>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</si>
  <si>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</si>
  <si>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</si>
  <si>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</si>
  <si>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</si>
  <si>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</si>
  <si>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</si>
  <si>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</si>
  <si>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</si>
  <si>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</si>
  <si>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</si>
  <si>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</si>
  <si>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</si>
  <si>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</si>
  <si>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</si>
  <si>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</si>
  <si>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</si>
  <si>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</si>
  <si>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</si>
  <si>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</si>
  <si>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</si>
  <si>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</si>
  <si>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</si>
  <si>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</si>
  <si>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</si>
  <si>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</si>
  <si>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</si>
  <si>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</si>
  <si>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</si>
  <si>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</si>
  <si>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</si>
  <si>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</si>
  <si>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</si>
  <si>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</si>
  <si>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</si>
  <si>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</si>
  <si>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</si>
  <si>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</si>
  <si>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</si>
  <si>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</si>
  <si>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</si>
  <si>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</si>
  <si>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</si>
  <si>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</si>
  <si>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</si>
  <si>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</si>
  <si>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</si>
  <si>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</si>
  <si>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</si>
  <si>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</si>
  <si>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</si>
  <si>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</si>
  <si>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</si>
  <si>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</si>
  <si>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</si>
  <si>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</si>
  <si>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</si>
  <si>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</si>
  <si>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</si>
  <si>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</si>
  <si>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</si>
  <si>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</si>
  <si>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</si>
  <si>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</si>
  <si>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</si>
  <si>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</si>
  <si>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</si>
  <si>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</si>
  <si>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</si>
  <si>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</si>
  <si>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</si>
  <si>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</si>
  <si>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</si>
  <si>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</si>
  <si>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</si>
  <si>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</si>
  <si>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</si>
  <si>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</si>
  <si>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</si>
  <si>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</si>
  <si>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</si>
  <si>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</si>
  <si>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</si>
  <si>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</si>
  <si>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</si>
  <si>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</si>
  <si>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</si>
  <si>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</si>
  <si>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</si>
  <si>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</si>
  <si>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</si>
  <si>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</si>
  <si>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</si>
  <si>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</si>
  <si>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</si>
  <si>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</si>
  <si>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</si>
  <si>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</si>
  <si>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</si>
  <si>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</si>
  <si>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</si>
  <si>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</si>
  <si>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</si>
  <si>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</si>
  <si>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</si>
  <si>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</si>
  <si>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</si>
  <si>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</si>
  <si>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</si>
  <si>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</si>
  <si>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</si>
  <si>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</si>
  <si>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</si>
  <si>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</si>
  <si>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</si>
  <si>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</si>
  <si>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</si>
  <si>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</si>
  <si>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</si>
  <si>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</si>
  <si>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</si>
  <si>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</si>
  <si>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</si>
  <si>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</si>
  <si>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</si>
  <si>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</si>
  <si>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</si>
  <si>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</si>
  <si>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</si>
  <si>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</si>
  <si>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</si>
  <si>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</si>
  <si>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</si>
  <si>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</si>
  <si>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</si>
  <si>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</si>
  <si>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</si>
  <si>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</si>
  <si>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</si>
  <si>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</si>
  <si>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</si>
  <si>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</si>
  <si>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</si>
  <si>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</si>
  <si>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</si>
  <si>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</si>
  <si>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</si>
  <si>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</si>
  <si>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</si>
  <si>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</si>
  <si>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</si>
  <si>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</si>
  <si>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</si>
  <si>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</si>
  <si>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</si>
  <si>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</si>
  <si>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</si>
  <si>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</si>
  <si>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</si>
  <si>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</si>
  <si>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</si>
  <si>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</si>
  <si>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</si>
  <si>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</si>
  <si>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</si>
  <si>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</si>
  <si>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</si>
  <si>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</si>
  <si>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</si>
  <si>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</si>
  <si>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</si>
  <si>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</si>
  <si>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</si>
  <si>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</si>
  <si>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</si>
  <si>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</si>
  <si>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</si>
  <si>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</si>
  <si>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</si>
  <si>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</si>
  <si>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</si>
  <si>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</si>
  <si>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</si>
  <si>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</si>
  <si>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</si>
  <si>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</si>
  <si>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</si>
  <si>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</si>
  <si>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</si>
  <si>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</si>
  <si>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</si>
  <si>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</si>
  <si>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</si>
  <si>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</si>
  <si>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</si>
  <si>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</si>
  <si>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</si>
  <si>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</si>
  <si>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</si>
  <si>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</si>
  <si>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</si>
  <si>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</si>
  <si>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</si>
  <si>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</si>
  <si>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</si>
  <si>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</si>
  <si>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</si>
  <si>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</si>
  <si>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</si>
  <si>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</si>
  <si>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</si>
  <si>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</si>
  <si>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</si>
  <si>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</si>
  <si>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</si>
  <si>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</si>
  <si>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</si>
  <si>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</si>
  <si>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</si>
  <si>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</si>
  <si>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</si>
  <si>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</si>
  <si>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</si>
  <si>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</si>
  <si>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</si>
  <si>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</si>
  <si>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</si>
  <si>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</si>
  <si>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</si>
  <si>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</si>
  <si>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</si>
  <si>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</si>
  <si>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</si>
  <si>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</si>
  <si>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</si>
  <si>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</si>
  <si>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</si>
  <si>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</si>
  <si>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</si>
  <si>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</si>
  <si>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</si>
  <si>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</si>
  <si>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</si>
  <si>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</si>
  <si>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</si>
  <si>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</si>
  <si>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</si>
  <si>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</si>
  <si>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</si>
  <si>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</si>
  <si>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</si>
  <si>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</si>
  <si>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</si>
  <si>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</si>
  <si>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</si>
  <si>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</si>
  <si>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</si>
  <si>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</si>
  <si>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</si>
  <si>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</si>
  <si>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</si>
  <si>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</si>
  <si>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</si>
  <si>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</si>
  <si>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</si>
  <si>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</si>
  <si>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</si>
  <si>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</si>
  <si>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</si>
  <si>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</si>
  <si>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</si>
  <si>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</si>
  <si>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</si>
  <si>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</si>
  <si>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</si>
  <si>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</si>
  <si>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</si>
  <si>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</si>
  <si>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</si>
  <si>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</si>
  <si>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</si>
  <si>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</si>
  <si>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</si>
  <si>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</si>
  <si>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</si>
  <si>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</si>
  <si>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</si>
  <si>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</si>
  <si>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</si>
  <si>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</si>
  <si>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</si>
  <si>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</si>
  <si>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</si>
  <si>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</si>
  <si>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</si>
  <si>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</si>
  <si>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</si>
  <si>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</si>
  <si>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</si>
  <si>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</si>
  <si>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</si>
  <si>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</si>
  <si>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</si>
  <si>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</si>
  <si>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</si>
  <si>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</si>
  <si>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</si>
  <si>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</si>
  <si>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</si>
  <si>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</si>
  <si>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</si>
  <si>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</si>
  <si>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</si>
  <si>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</si>
  <si>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</si>
  <si>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</si>
  <si>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</si>
  <si>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</si>
  <si>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</si>
  <si>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</si>
  <si>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</si>
  <si>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</si>
  <si>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</si>
  <si>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</si>
  <si>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</si>
  <si>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</si>
  <si>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</si>
  <si>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</si>
  <si>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</si>
  <si>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</si>
  <si>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</si>
  <si>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</si>
  <si>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</si>
  <si>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</si>
  <si>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</si>
  <si>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</si>
  <si>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</si>
  <si>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</si>
  <si>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</si>
  <si>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</si>
  <si>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</si>
  <si>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</si>
  <si>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</si>
  <si>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</si>
  <si>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</si>
  <si>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</si>
  <si>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</si>
  <si>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</si>
  <si>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</si>
  <si>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</si>
  <si>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</si>
  <si>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</si>
  <si>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</si>
  <si>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</si>
  <si>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</si>
  <si>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</si>
  <si>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</si>
  <si>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</si>
  <si>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</si>
  <si>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</si>
  <si>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</si>
  <si>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</si>
  <si>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</si>
  <si>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</si>
  <si>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</si>
  <si>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</si>
  <si>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</si>
  <si>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</si>
  <si>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</si>
  <si>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</si>
  <si>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</si>
  <si>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</si>
  <si>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</si>
  <si>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</si>
  <si>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</si>
  <si>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</si>
  <si>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</si>
  <si>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</si>
  <si>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</si>
  <si>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</si>
  <si>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</si>
  <si>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</si>
  <si>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</si>
  <si>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</si>
  <si>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</si>
  <si>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</si>
  <si>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</si>
  <si>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</si>
  <si>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</si>
  <si>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</si>
  <si>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</si>
  <si>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</si>
  <si>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</si>
  <si>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</si>
  <si>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</si>
  <si>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</si>
  <si>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</si>
  <si>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</si>
  <si>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</si>
  <si>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</si>
  <si>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</si>
  <si>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</si>
  <si>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</si>
  <si>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</si>
  <si>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</si>
  <si>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</si>
  <si>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</si>
  <si>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</si>
  <si>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</si>
  <si>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</si>
  <si>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</si>
  <si>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</si>
  <si>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</si>
  <si>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</si>
  <si>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</si>
  <si>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</si>
  <si>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</si>
  <si>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</si>
  <si>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</si>
  <si>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</si>
  <si>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</si>
  <si>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</si>
  <si>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</si>
  <si>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</si>
  <si>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</si>
  <si>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</si>
  <si>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</si>
  <si>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</si>
  <si>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</si>
  <si>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</si>
  <si>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</si>
  <si>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</si>
  <si>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</si>
  <si>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</si>
  <si>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</si>
  <si>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</si>
  <si>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</si>
  <si>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</si>
  <si>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</si>
  <si>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</si>
  <si>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</si>
  <si>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</si>
  <si>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</si>
  <si>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</si>
  <si>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</si>
  <si>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</si>
  <si>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</si>
  <si>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</si>
  <si>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</si>
  <si>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</si>
  <si>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</si>
  <si>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</si>
  <si>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</si>
  <si>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</si>
  <si>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</si>
  <si>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</si>
  <si>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</si>
  <si>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</si>
  <si>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</si>
  <si>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</si>
  <si>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</si>
  <si>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</si>
  <si>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</si>
  <si>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</si>
  <si>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</si>
  <si>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</si>
  <si>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</si>
  <si>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</si>
  <si>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</si>
  <si>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</si>
  <si>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</si>
  <si>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</si>
  <si>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</si>
  <si>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</si>
  <si>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</si>
  <si>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</si>
  <si>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</si>
  <si>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</si>
  <si>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</si>
  <si>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</si>
  <si>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</si>
  <si>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</si>
  <si>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</si>
  <si>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</si>
  <si>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</si>
  <si>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</si>
  <si>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</si>
  <si>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</si>
  <si>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</si>
  <si>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</si>
  <si>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</si>
  <si>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</si>
  <si>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</si>
  <si>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</si>
  <si>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</si>
  <si>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</si>
  <si>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</si>
  <si>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</si>
  <si>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</si>
  <si>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</si>
  <si>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</si>
  <si>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</si>
  <si>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</si>
  <si>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</si>
  <si>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</si>
  <si>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</si>
  <si>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</si>
  <si>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</si>
  <si>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</si>
  <si>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</si>
  <si>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</si>
  <si>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</si>
  <si>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</si>
  <si>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</si>
  <si>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</si>
  <si>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</si>
  <si>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</si>
  <si>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</si>
  <si>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</si>
  <si>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</si>
  <si>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</si>
  <si>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</si>
  <si>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</si>
  <si>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</si>
  <si>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</si>
  <si>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</si>
  <si>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</si>
  <si>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</si>
  <si>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</si>
  <si>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</si>
  <si>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</si>
  <si>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</si>
  <si>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</si>
  <si>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</si>
  <si>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</si>
  <si>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</si>
  <si>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</si>
  <si>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</si>
  <si>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</si>
  <si>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</si>
  <si>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</si>
  <si>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</si>
  <si>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</si>
  <si>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</si>
  <si>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</si>
  <si>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</si>
  <si>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</si>
  <si>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</si>
  <si>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</si>
  <si>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</si>
  <si>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</si>
  <si>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</si>
  <si>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</si>
  <si>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</si>
  <si>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</si>
  <si>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</si>
  <si>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</si>
  <si>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</si>
  <si>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</si>
  <si>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</si>
  <si>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</si>
  <si>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</si>
  <si>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</si>
  <si>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</si>
  <si>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</si>
  <si>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</si>
  <si>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</si>
  <si>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</si>
  <si>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</si>
  <si>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</si>
  <si>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</si>
  <si>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</si>
  <si>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</si>
  <si>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</si>
  <si>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</si>
  <si>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</si>
  <si>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</si>
  <si>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</si>
  <si>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</si>
  <si>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</si>
  <si>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</si>
  <si>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</si>
  <si>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</si>
  <si>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</si>
  <si>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</si>
  <si>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</si>
  <si>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</si>
  <si>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</si>
  <si>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</si>
  <si>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</si>
  <si>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</si>
  <si>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</si>
  <si>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</si>
  <si>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</si>
  <si>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</si>
  <si>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</si>
  <si>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</si>
  <si>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</si>
  <si>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</si>
  <si>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</si>
  <si>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</si>
  <si>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</si>
  <si>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</si>
  <si>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</si>
  <si>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</si>
  <si>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</si>
  <si>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</si>
  <si>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</si>
  <si>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</si>
  <si>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</si>
  <si>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</si>
  <si>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</si>
  <si>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</si>
  <si>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</si>
  <si>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</si>
  <si>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</si>
  <si>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</si>
  <si>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</si>
  <si>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</si>
  <si>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</si>
  <si>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</si>
  <si>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</si>
  <si>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</si>
  <si>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</si>
  <si>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</si>
  <si>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</si>
  <si>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</si>
  <si>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</si>
  <si>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</si>
  <si>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</si>
  <si>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</si>
  <si>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</si>
  <si>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</si>
  <si>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</si>
  <si>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</si>
  <si>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</si>
  <si>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</si>
  <si>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</si>
  <si>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</si>
  <si>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</si>
  <si>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</si>
  <si>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</si>
  <si>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</si>
  <si>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</si>
  <si>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</si>
  <si>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</si>
  <si>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</si>
  <si>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</si>
  <si>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</si>
  <si>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</si>
  <si>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</si>
  <si>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</si>
  <si>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</si>
  <si>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</si>
  <si>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</si>
  <si>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</si>
  <si>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</si>
  <si>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</si>
  <si>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</si>
  <si>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</si>
  <si>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</si>
  <si>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</si>
  <si>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</si>
  <si>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</si>
  <si>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</si>
  <si>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</si>
  <si>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</si>
  <si>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</si>
  <si>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</si>
  <si>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</si>
  <si>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</si>
  <si>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</si>
  <si>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</si>
  <si>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</si>
  <si>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</si>
  <si>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</si>
  <si>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</si>
  <si>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</si>
  <si>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</si>
  <si>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</si>
  <si>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</si>
  <si>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</si>
  <si>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</si>
  <si>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</si>
  <si>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</si>
  <si>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</si>
  <si>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</si>
  <si>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</si>
  <si>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</si>
  <si>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</si>
  <si>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</si>
  <si>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</si>
  <si>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</si>
  <si>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</si>
  <si>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</si>
  <si>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</si>
  <si>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</si>
  <si>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</si>
  <si>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</si>
  <si>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</si>
  <si>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</si>
  <si>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</si>
  <si>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</si>
  <si>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</si>
  <si>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</si>
  <si>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</si>
  <si>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</si>
  <si>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</si>
  <si>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</si>
  <si>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</si>
  <si>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</si>
  <si>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</si>
  <si>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</si>
  <si>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</si>
  <si>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</si>
  <si>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</si>
  <si>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</si>
  <si>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</si>
  <si>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</si>
  <si>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</si>
  <si>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</si>
  <si>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</si>
  <si>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</si>
  <si>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</si>
  <si>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</si>
  <si>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</si>
  <si>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</si>
  <si>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</si>
  <si>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</si>
  <si>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</si>
  <si>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</si>
  <si>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</si>
  <si>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</si>
  <si>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</si>
  <si>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</si>
  <si>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</si>
  <si>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</si>
  <si>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</si>
  <si>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</si>
  <si>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</si>
  <si>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</si>
  <si>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</si>
  <si>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</si>
  <si>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</si>
  <si>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</si>
  <si>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</si>
  <si>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</si>
  <si>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</si>
  <si>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</si>
  <si>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</si>
  <si>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</si>
  <si>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</si>
  <si>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</si>
  <si>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</si>
  <si>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</si>
  <si>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</si>
  <si>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</si>
  <si>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</si>
  <si>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</si>
  <si>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</si>
  <si>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</si>
  <si>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</si>
  <si>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</si>
  <si>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</si>
  <si>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</si>
  <si>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</si>
  <si>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</si>
  <si>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</si>
  <si>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</si>
  <si>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</si>
  <si>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</si>
  <si>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</si>
  <si>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</si>
  <si>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</si>
  <si>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</si>
  <si>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</si>
  <si>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</si>
  <si>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</si>
  <si>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</si>
  <si>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</si>
  <si>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</si>
  <si>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</si>
  <si>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</si>
  <si>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</si>
  <si>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</si>
  <si>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</si>
  <si>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</si>
  <si>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</si>
  <si>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</si>
  <si>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</si>
  <si>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</si>
  <si>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</si>
  <si>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</si>
  <si>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</si>
  <si>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</si>
  <si>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</si>
  <si>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</si>
  <si>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</si>
  <si>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</si>
  <si>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</si>
  <si>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</si>
  <si>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</si>
  <si>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</si>
  <si>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</si>
  <si>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</si>
  <si>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</si>
  <si>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</si>
  <si>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</si>
  <si>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</si>
  <si>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</si>
  <si>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</si>
  <si>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</si>
  <si>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</si>
  <si>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</si>
  <si>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</si>
  <si>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</si>
  <si>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</si>
  <si>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</si>
  <si>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</si>
  <si>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</si>
  <si>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</si>
  <si>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</si>
  <si>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</si>
  <si>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</si>
  <si>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</si>
  <si>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</si>
  <si>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</si>
  <si>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</si>
  <si>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</si>
  <si>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</si>
  <si>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</si>
  <si>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</si>
  <si>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</si>
  <si>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</si>
  <si>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</si>
  <si>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</si>
  <si>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</si>
  <si>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</si>
  <si>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</si>
  <si>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</si>
  <si>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</si>
  <si>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</si>
  <si>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</si>
  <si>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</si>
  <si>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</si>
  <si>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</si>
  <si>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</si>
  <si>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</si>
  <si>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</si>
  <si>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</si>
  <si>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</si>
  <si>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</si>
  <si>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</si>
  <si>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</si>
  <si>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</si>
  <si>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</si>
  <si>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</si>
  <si>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</si>
  <si>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</si>
  <si>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</si>
  <si>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</si>
  <si>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</si>
  <si>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</si>
  <si>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</si>
  <si>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</si>
  <si>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</si>
  <si>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</si>
  <si>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</si>
  <si>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</si>
  <si>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</si>
  <si>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</si>
  <si>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</si>
  <si>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</si>
  <si>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</si>
  <si>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</si>
  <si>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</si>
  <si>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</si>
  <si>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</si>
  <si>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</si>
  <si>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</si>
  <si>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</si>
  <si>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</si>
  <si>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</si>
  <si>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</si>
  <si>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</si>
  <si>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</si>
  <si>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</si>
  <si>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</si>
  <si>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</si>
  <si>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</si>
  <si>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</si>
  <si>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</si>
  <si>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</si>
  <si>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</si>
  <si>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</si>
  <si>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</si>
  <si>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</si>
  <si>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</si>
  <si>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</si>
  <si>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</si>
  <si>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</si>
  <si>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</si>
  <si>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</si>
  <si>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</si>
  <si>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</si>
  <si>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</si>
  <si>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</si>
  <si>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</si>
  <si>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</si>
  <si>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</si>
  <si>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</si>
  <si>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</si>
  <si>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</si>
  <si>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</si>
  <si>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</si>
  <si>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</si>
  <si>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</si>
  <si>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</si>
  <si>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</si>
  <si>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</si>
  <si>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</si>
  <si>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</si>
  <si>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</si>
  <si>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</si>
  <si>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</si>
  <si>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</si>
  <si>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</si>
  <si>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</si>
  <si>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</si>
  <si>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</si>
  <si>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</si>
  <si>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</si>
  <si>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</si>
  <si>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</si>
  <si>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</si>
  <si>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</si>
  <si>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</si>
  <si>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</si>
  <si>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</si>
  <si>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</si>
  <si>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</si>
  <si>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</si>
  <si>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</si>
  <si>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</si>
  <si>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</si>
  <si>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</si>
  <si>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</si>
  <si>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</si>
  <si>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</si>
  <si>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</si>
  <si>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</si>
  <si>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</si>
  <si>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</si>
  <si>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</si>
  <si>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</si>
  <si>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</si>
  <si>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</si>
  <si>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</si>
  <si>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</si>
  <si>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</si>
  <si>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</si>
  <si>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</si>
  <si>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</si>
  <si>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</si>
  <si>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</si>
  <si>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</si>
  <si>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</si>
  <si>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</si>
  <si>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</si>
  <si>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</si>
  <si>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</si>
  <si>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</si>
  <si>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</si>
  <si>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</si>
  <si>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</si>
  <si>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</si>
  <si>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</si>
  <si>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</si>
  <si>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</si>
  <si>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</si>
  <si>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</si>
  <si>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</si>
  <si>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</si>
  <si>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</si>
  <si>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</si>
  <si>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</si>
  <si>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</si>
  <si>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</si>
  <si>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</si>
  <si>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</si>
  <si>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</si>
  <si>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</si>
  <si>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</si>
  <si>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</si>
  <si>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</si>
  <si>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</si>
  <si>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</si>
  <si>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</si>
  <si>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</si>
  <si>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</si>
  <si>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</si>
  <si>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</si>
  <si>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</si>
  <si>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</si>
  <si>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</si>
  <si>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</si>
  <si>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</si>
  <si>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</si>
  <si>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</si>
  <si>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</si>
  <si>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</si>
  <si>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</si>
  <si>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</si>
  <si>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</si>
  <si>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</si>
  <si>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</si>
  <si>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</si>
  <si>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</si>
  <si>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</si>
  <si>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</si>
  <si>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</si>
  <si>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</si>
  <si>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</si>
  <si>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</si>
  <si>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</si>
  <si>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</si>
  <si>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</si>
  <si>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</si>
  <si>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</si>
  <si>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</si>
  <si>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</si>
  <si>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</si>
  <si>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</si>
  <si>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</si>
  <si>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</si>
  <si>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</si>
  <si>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</si>
  <si>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</si>
  <si>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</si>
  <si>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</si>
  <si>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</si>
  <si>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</si>
  <si>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</si>
  <si>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</si>
  <si>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</si>
  <si>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</si>
  <si>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</si>
  <si>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</si>
  <si>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</si>
  <si>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</si>
  <si>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</si>
  <si>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</si>
  <si>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</si>
  <si>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</si>
  <si>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</si>
  <si>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</si>
  <si>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</si>
  <si>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</si>
  <si>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</si>
  <si>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</si>
  <si>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</si>
  <si>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</si>
  <si>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</si>
  <si>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</si>
  <si>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</si>
  <si>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</si>
  <si>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</si>
  <si>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</si>
  <si>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</si>
  <si>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</si>
  <si>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</si>
  <si>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</si>
  <si>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</si>
  <si>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</si>
  <si>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</si>
  <si>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</si>
  <si>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</si>
  <si>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</si>
  <si>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</si>
  <si>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</si>
  <si>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</si>
  <si>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</si>
  <si>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</si>
  <si>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</si>
  <si>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</si>
  <si>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</si>
  <si>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</si>
  <si>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</si>
  <si>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</si>
  <si>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</si>
  <si>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</si>
  <si>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</si>
  <si>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</si>
  <si>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</si>
  <si>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</si>
  <si>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</si>
  <si>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</si>
  <si>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</si>
  <si>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</si>
  <si>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</si>
  <si>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</si>
  <si>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</si>
  <si>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</si>
  <si>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</si>
  <si>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</si>
  <si>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</si>
  <si>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</si>
  <si>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</si>
  <si>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</si>
  <si>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</si>
  <si>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</si>
  <si>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</si>
  <si>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</si>
  <si>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</si>
  <si>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</si>
  <si>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</si>
  <si>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</si>
  <si>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</si>
  <si>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</si>
  <si>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</si>
  <si>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</si>
  <si>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</si>
  <si>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</si>
  <si>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</si>
  <si>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</si>
  <si>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</si>
  <si>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</si>
  <si>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</si>
  <si>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</si>
  <si>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</si>
  <si>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</si>
  <si>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</si>
  <si>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</si>
  <si>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</si>
  <si>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</si>
  <si>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</si>
  <si>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</si>
  <si>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</si>
  <si>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</si>
  <si>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</si>
  <si>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</si>
  <si>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</si>
  <si>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</si>
  <si>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</si>
  <si>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</si>
  <si>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</si>
  <si>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</si>
  <si>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</si>
  <si>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</si>
  <si>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</si>
  <si>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</si>
  <si>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</si>
  <si>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</si>
  <si>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</si>
  <si>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</si>
  <si>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</si>
  <si>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</si>
  <si>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</si>
  <si>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</si>
  <si>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</si>
  <si>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</si>
  <si>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</si>
  <si>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</si>
  <si>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</si>
  <si>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</si>
  <si>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</si>
  <si>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</si>
  <si>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</si>
  <si>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</si>
  <si>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</si>
  <si>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</si>
  <si>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</si>
  <si>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</si>
  <si>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</si>
  <si>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</si>
  <si>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</si>
  <si>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</si>
  <si>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</si>
  <si>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</si>
  <si>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</si>
  <si>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</si>
  <si>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</si>
  <si>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</si>
  <si>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</si>
  <si>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</si>
  <si>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</si>
  <si>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</si>
  <si>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</si>
  <si>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</si>
  <si>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</si>
  <si>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</si>
  <si>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</si>
  <si>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</si>
  <si>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</si>
  <si>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</si>
  <si>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</si>
  <si>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</si>
  <si>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</si>
  <si>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</si>
  <si>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</si>
  <si>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</si>
  <si>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</si>
  <si>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</si>
  <si>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</si>
  <si>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</si>
  <si>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</si>
  <si>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</si>
  <si>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</si>
  <si>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</si>
  <si>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</si>
  <si>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</si>
  <si>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</si>
  <si>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</si>
  <si>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</si>
  <si>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</si>
  <si>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</si>
  <si>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</si>
  <si>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</si>
  <si>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</si>
  <si>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</si>
  <si>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</si>
  <si>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</si>
  <si>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</si>
  <si>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</si>
  <si>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</si>
  <si>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</si>
  <si>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</si>
  <si>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</si>
  <si>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</si>
  <si>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</si>
  <si>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</si>
  <si>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</si>
  <si>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</si>
  <si>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</si>
  <si>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</si>
  <si>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</si>
  <si>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</si>
  <si>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</si>
  <si>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</si>
  <si>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</si>
  <si>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</si>
  <si>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</si>
  <si>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</si>
  <si>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</si>
  <si>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</si>
  <si>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</si>
  <si>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</si>
  <si>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</si>
  <si>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</si>
  <si>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</si>
  <si>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</si>
  <si>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</si>
  <si>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</si>
  <si>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</si>
  <si>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</si>
  <si>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</si>
  <si>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</si>
  <si>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</si>
  <si>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</si>
  <si>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</si>
  <si>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</si>
  <si>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</si>
  <si>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</si>
  <si>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</si>
  <si>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</si>
  <si>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</si>
  <si>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</si>
  <si>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</si>
  <si>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</si>
  <si>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</si>
  <si>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</si>
  <si>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</si>
  <si>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</si>
  <si>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</si>
  <si>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</si>
  <si>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</si>
  <si>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</si>
  <si>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</si>
  <si>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</si>
  <si>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</si>
  <si>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</si>
  <si>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</si>
  <si>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</si>
  <si>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</si>
  <si>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</si>
  <si>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</si>
  <si>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</si>
  <si>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</si>
  <si>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</si>
  <si>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</si>
  <si>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</si>
  <si>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</si>
  <si>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</si>
  <si>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</si>
  <si>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</si>
  <si>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</si>
  <si>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</si>
  <si>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</si>
  <si>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</si>
  <si>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</si>
  <si>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</si>
  <si>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</si>
  <si>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</si>
  <si>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</si>
  <si>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</si>
  <si>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</si>
  <si>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</si>
  <si>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</si>
  <si>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</si>
  <si>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</si>
  <si>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</si>
  <si>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</si>
  <si>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</si>
  <si>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</si>
  <si>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</si>
  <si>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</si>
  <si>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</si>
  <si>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</si>
  <si>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</si>
  <si>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</si>
  <si>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</si>
  <si>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</si>
  <si>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</si>
  <si>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</si>
  <si>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</si>
  <si>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</si>
  <si>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</si>
  <si>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</si>
  <si>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</si>
  <si>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</si>
  <si>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</si>
  <si>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</si>
  <si>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</si>
  <si>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</si>
  <si>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</si>
  <si>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</si>
  <si>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</si>
  <si>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</si>
  <si>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</si>
  <si>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</si>
  <si>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</si>
  <si>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</si>
  <si>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</si>
  <si>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</si>
  <si>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</si>
  <si>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</si>
  <si>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</si>
  <si>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</si>
  <si>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</si>
  <si>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</si>
  <si>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</si>
  <si>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</si>
  <si>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</si>
  <si>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</si>
  <si>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</si>
  <si>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</si>
  <si>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</si>
  <si>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</si>
  <si>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</si>
  <si>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</si>
  <si>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</si>
  <si>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</si>
  <si>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</si>
  <si>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</si>
  <si>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</si>
  <si>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</si>
  <si>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</si>
  <si>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</si>
  <si>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</si>
  <si>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</si>
  <si>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</si>
  <si>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</si>
  <si>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</si>
  <si>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</si>
  <si>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</si>
  <si>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</si>
  <si>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</si>
  <si>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</si>
  <si>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</si>
  <si>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</si>
  <si>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</si>
  <si>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</si>
  <si>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</si>
  <si>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</si>
  <si>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</si>
  <si>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</si>
  <si>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</si>
  <si>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</si>
  <si>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</si>
  <si>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</si>
  <si>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</si>
  <si>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</si>
  <si>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</si>
  <si>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</si>
  <si>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</si>
  <si>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</si>
  <si>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</si>
  <si>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</si>
  <si>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</si>
  <si>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</si>
  <si>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</si>
  <si>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</si>
  <si>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</si>
  <si>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</si>
  <si>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</si>
  <si>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</si>
  <si>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</si>
  <si>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</si>
  <si>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</si>
  <si>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</si>
  <si>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</si>
  <si>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</si>
  <si>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</si>
  <si>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</si>
  <si>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</si>
  <si>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</si>
  <si>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</si>
  <si>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</si>
  <si>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</si>
  <si>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</si>
  <si>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</si>
  <si>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</si>
  <si>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</si>
  <si>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</si>
  <si>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</si>
  <si>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</si>
  <si>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</si>
  <si>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</si>
  <si>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</si>
  <si>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</si>
  <si>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</si>
  <si>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</si>
  <si>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</si>
  <si>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</si>
  <si>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</si>
  <si>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</si>
  <si>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</si>
  <si>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</si>
  <si>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</si>
  <si>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</si>
  <si>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</si>
  <si>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</si>
  <si>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</si>
  <si>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</si>
  <si>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</si>
  <si>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</si>
  <si>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</si>
  <si>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</si>
  <si>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</si>
  <si>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</si>
  <si>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</si>
  <si>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</si>
  <si>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</si>
  <si>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</si>
  <si>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</si>
  <si>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</si>
  <si>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</si>
  <si>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</si>
  <si>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</si>
  <si>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</si>
  <si>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</si>
  <si>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</si>
  <si>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</si>
  <si>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</si>
  <si>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</si>
  <si>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</si>
  <si>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</si>
  <si>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</si>
  <si>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</si>
  <si>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</si>
  <si>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</si>
  <si>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</si>
  <si>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</si>
  <si>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</si>
  <si>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</si>
  <si>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</si>
  <si>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</si>
  <si>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</si>
  <si>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</si>
  <si>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</si>
  <si>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</si>
  <si>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</si>
  <si>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</si>
  <si>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</si>
  <si>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</si>
  <si>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</si>
  <si>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</si>
  <si>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</si>
  <si>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</si>
  <si>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</si>
  <si>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</si>
  <si>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</si>
  <si>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</si>
  <si>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</si>
  <si>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</si>
  <si>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</si>
  <si>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</si>
  <si>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</si>
  <si>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</si>
  <si>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</si>
  <si>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</si>
  <si>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</si>
  <si>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</si>
  <si>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</si>
  <si>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</si>
  <si>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</si>
  <si>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</si>
  <si>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</si>
  <si>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</si>
  <si>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</si>
  <si>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</si>
  <si>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</si>
  <si>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</si>
  <si>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</si>
  <si>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</si>
  <si>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</si>
  <si>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</si>
  <si>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</si>
  <si>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</si>
  <si>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</si>
  <si>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</si>
  <si>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</si>
  <si>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</si>
  <si>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</si>
  <si>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</si>
  <si>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</si>
  <si>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</si>
  <si>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</si>
  <si>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</si>
  <si>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</si>
  <si>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</si>
  <si>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</si>
  <si>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</si>
  <si>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</si>
  <si>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</si>
  <si>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</si>
  <si>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</si>
  <si>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</si>
  <si>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</si>
  <si>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</si>
  <si>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</si>
  <si>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</si>
  <si>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</si>
  <si>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</si>
  <si>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</si>
  <si>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</si>
  <si>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</si>
  <si>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</si>
  <si>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</si>
  <si>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</si>
  <si>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</si>
  <si>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</si>
  <si>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</si>
  <si>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</si>
  <si>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</si>
  <si>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</si>
  <si>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</si>
  <si>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</si>
  <si>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</si>
  <si>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</si>
  <si>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</si>
  <si>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</si>
  <si>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</si>
  <si>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</si>
  <si>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</si>
  <si>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</si>
  <si>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</si>
  <si>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</si>
  <si>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</si>
  <si>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</si>
  <si>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</si>
  <si>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</si>
  <si>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</si>
  <si>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</si>
  <si>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</si>
  <si>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</si>
  <si>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</si>
  <si>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</si>
  <si>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</si>
  <si>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</si>
  <si>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</si>
  <si>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</si>
  <si>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</si>
  <si>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</si>
  <si>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</si>
  <si>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</si>
  <si>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</si>
  <si>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</si>
  <si>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</si>
  <si>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</si>
  <si>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</si>
  <si>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</si>
  <si>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</si>
  <si>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</si>
  <si>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</si>
  <si>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</si>
  <si>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</si>
  <si>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</si>
  <si>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</si>
  <si>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</si>
  <si>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</si>
  <si>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</si>
  <si>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</si>
  <si>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</si>
  <si>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</si>
  <si>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</si>
  <si>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</si>
  <si>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</si>
  <si>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</si>
  <si>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</si>
  <si>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</si>
  <si>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</si>
  <si>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</si>
  <si>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</si>
  <si>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</si>
  <si>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</si>
  <si>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</si>
  <si>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</si>
  <si>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</si>
  <si>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</si>
  <si>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</si>
  <si>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</si>
  <si>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</si>
  <si>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</si>
  <si>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</si>
  <si>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</si>
  <si>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</si>
  <si>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</si>
  <si>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</si>
  <si>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</si>
  <si>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</si>
  <si>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</si>
  <si>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</si>
  <si>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</si>
  <si>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</si>
  <si>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</si>
  <si>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</si>
  <si>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</si>
  <si>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</si>
  <si>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</si>
  <si>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</si>
  <si>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</si>
  <si>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</si>
  <si>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</si>
  <si>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</si>
  <si>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</si>
  <si>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</si>
  <si>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</si>
  <si>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</si>
  <si>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</si>
  <si>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</si>
  <si>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</si>
  <si>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</si>
  <si>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</si>
  <si>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</si>
  <si>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</si>
  <si>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</si>
  <si>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</si>
  <si>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</si>
  <si>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</si>
  <si>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</si>
  <si>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</si>
  <si>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</si>
  <si>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</si>
  <si>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</si>
  <si>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</si>
  <si>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</si>
  <si>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</si>
  <si>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</si>
  <si>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</si>
  <si>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</si>
  <si>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</si>
  <si>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</si>
  <si>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</si>
  <si>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</si>
  <si>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</si>
  <si>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</si>
  <si>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</si>
  <si>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</si>
  <si>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</si>
  <si>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</si>
  <si>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</si>
  <si>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</si>
  <si>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</si>
  <si>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</si>
  <si>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</si>
  <si>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</si>
  <si>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</si>
  <si>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</si>
  <si>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</si>
  <si>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</si>
  <si>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</si>
  <si>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</si>
  <si>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</si>
  <si>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</si>
  <si>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</si>
  <si>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</si>
  <si>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</si>
  <si>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</si>
  <si>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</si>
  <si>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</si>
  <si>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</si>
  <si>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</si>
  <si>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</si>
  <si>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</si>
  <si>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</si>
  <si>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</si>
  <si>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</si>
  <si>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</si>
  <si>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</si>
  <si>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</si>
  <si>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</si>
  <si>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</si>
  <si>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</si>
  <si>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</si>
  <si>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</si>
  <si>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</si>
  <si>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</si>
  <si>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</si>
  <si>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</si>
  <si>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</si>
  <si>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</si>
  <si>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</si>
  <si>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</si>
  <si>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</si>
  <si>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</si>
  <si>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</si>
  <si>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</si>
  <si>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</si>
  <si>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</si>
  <si>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</si>
  <si>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</si>
  <si>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</si>
  <si>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</si>
  <si>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</si>
  <si>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</si>
  <si>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</si>
  <si>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</si>
  <si>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</si>
  <si>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</si>
  <si>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</si>
  <si>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</si>
  <si>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</si>
  <si>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</si>
  <si>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</si>
  <si>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</si>
  <si>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</si>
  <si>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</si>
  <si>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</si>
  <si>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</si>
  <si>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</si>
  <si>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</si>
  <si>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</si>
  <si>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</si>
  <si>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</si>
  <si>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</si>
  <si>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</si>
  <si>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</si>
  <si>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</si>
  <si>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</si>
  <si>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</si>
  <si>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</si>
  <si>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</si>
  <si>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</si>
  <si>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</si>
  <si>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</si>
  <si>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</si>
  <si>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</si>
  <si>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</si>
  <si>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</si>
  <si>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</si>
  <si>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</si>
  <si>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</si>
  <si>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</si>
  <si>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</si>
  <si>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</si>
  <si>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</si>
  <si>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</si>
  <si>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</si>
  <si>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</si>
  <si>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</si>
  <si>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</si>
  <si>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</si>
  <si>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</si>
  <si>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</si>
  <si>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</si>
  <si>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</si>
  <si>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</si>
  <si>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</si>
  <si>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</si>
  <si>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</si>
  <si>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</si>
  <si>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</si>
  <si>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</si>
  <si>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</si>
  <si>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</si>
  <si>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</si>
  <si>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</si>
  <si>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</si>
  <si>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</si>
  <si>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</si>
  <si>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</si>
  <si>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</si>
  <si>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</si>
  <si>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</si>
  <si>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</si>
  <si>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</si>
  <si>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</si>
  <si>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</si>
  <si>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</si>
  <si>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</si>
  <si>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</si>
  <si>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</si>
  <si>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</si>
  <si>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</si>
  <si>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</si>
  <si>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</si>
  <si>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</si>
  <si>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</si>
  <si>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</si>
  <si>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</si>
  <si>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</si>
  <si>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</si>
  <si>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</si>
  <si>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</si>
  <si>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</si>
  <si>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</si>
  <si>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</si>
  <si>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</si>
  <si>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</si>
  <si>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</si>
  <si>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</si>
  <si>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</si>
  <si>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</si>
  <si>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</si>
  <si>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</si>
  <si>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</si>
  <si>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</si>
  <si>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</si>
  <si>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</si>
  <si>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</si>
  <si>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</si>
  <si>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</si>
  <si>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</si>
  <si>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</si>
  <si>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</si>
  <si>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</si>
  <si>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</si>
  <si>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</si>
  <si>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</si>
  <si>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</si>
  <si>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</si>
  <si>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</si>
  <si>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</si>
  <si>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</si>
  <si>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</si>
  <si>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</si>
  <si>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</si>
  <si>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</si>
  <si>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</si>
  <si>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</si>
  <si>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</si>
  <si>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</si>
  <si>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</si>
  <si>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</si>
  <si>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</si>
  <si>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</si>
  <si>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</si>
  <si>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</si>
  <si>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</si>
  <si>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</si>
  <si>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</si>
  <si>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</si>
  <si>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</si>
  <si>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</si>
  <si>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</si>
  <si>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</si>
  <si>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</si>
  <si>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</si>
  <si>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</si>
  <si>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</si>
  <si>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</si>
  <si>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</si>
  <si>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</si>
  <si>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</si>
  <si>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</si>
  <si>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</si>
  <si>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</si>
  <si>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</si>
  <si>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</si>
  <si>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</si>
  <si>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</si>
  <si>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</si>
  <si>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</si>
  <si>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</si>
  <si>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</si>
  <si>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</si>
  <si>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</si>
  <si>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</si>
  <si>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</si>
  <si>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</si>
  <si>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</si>
  <si>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</si>
  <si>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</si>
  <si>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</si>
  <si>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</si>
  <si>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</si>
  <si>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</si>
  <si>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</si>
  <si>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</si>
  <si>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</si>
  <si>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</si>
  <si>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</si>
  <si>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</si>
  <si>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</si>
  <si>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</si>
  <si>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</si>
  <si>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</si>
  <si>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</si>
  <si>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</si>
  <si>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</si>
  <si>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</si>
  <si>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</si>
  <si>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</si>
  <si>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</si>
  <si>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</si>
  <si>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</si>
  <si>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</si>
  <si>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</si>
  <si>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</si>
  <si>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</si>
  <si>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</si>
  <si>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</si>
  <si>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</si>
  <si>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</si>
  <si>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</si>
  <si>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</si>
  <si>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</si>
  <si>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</si>
  <si>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</si>
  <si>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</si>
  <si>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</si>
  <si>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</si>
  <si>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</si>
  <si>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</si>
  <si>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</si>
  <si>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</si>
  <si>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</si>
  <si>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</si>
  <si>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</si>
  <si>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</si>
  <si>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</si>
  <si>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</si>
  <si>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</si>
  <si>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</si>
  <si>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</si>
  <si>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</si>
  <si>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</si>
  <si>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</si>
  <si>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</si>
  <si>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</si>
  <si>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</si>
  <si>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</si>
  <si>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</si>
  <si>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</si>
  <si>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</si>
  <si>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</si>
  <si>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</si>
  <si>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</si>
  <si>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</si>
  <si>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</si>
  <si>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</si>
  <si>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</si>
  <si>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</si>
  <si>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</si>
  <si>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</si>
  <si>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</si>
  <si>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</si>
  <si>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</si>
  <si>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</si>
  <si>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</si>
  <si>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</si>
  <si>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</si>
  <si>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</si>
  <si>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</si>
  <si>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</si>
  <si>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</si>
  <si>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</si>
  <si>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</si>
  <si>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</si>
  <si>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</si>
  <si>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</si>
  <si>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</si>
  <si>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</si>
  <si>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</si>
  <si>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</si>
  <si>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</si>
  <si>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</si>
  <si>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</si>
  <si>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</si>
  <si>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</si>
  <si>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</si>
  <si>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</si>
  <si>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</si>
  <si>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</si>
  <si>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</si>
  <si>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</si>
  <si>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</si>
  <si>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</si>
  <si>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</si>
  <si>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</si>
  <si>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</si>
  <si>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</si>
  <si>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</si>
  <si>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</si>
  <si>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</si>
  <si>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</si>
  <si>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</si>
  <si>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</si>
  <si>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</si>
  <si>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</si>
  <si>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</si>
  <si>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</si>
  <si>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</si>
  <si>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</si>
  <si>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</si>
  <si>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</si>
  <si>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</si>
  <si>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</si>
  <si>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</si>
  <si>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</si>
  <si>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</si>
  <si>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</si>
  <si>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</si>
  <si>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</si>
  <si>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</si>
  <si>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</si>
  <si>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</si>
  <si>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</si>
  <si>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</si>
  <si>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</si>
  <si>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</si>
  <si>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</si>
  <si>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</si>
  <si>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</si>
  <si>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</si>
  <si>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</si>
  <si>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</si>
  <si>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</si>
  <si>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</si>
  <si>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</si>
  <si>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</si>
  <si>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</si>
  <si>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</si>
  <si>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</si>
  <si>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</si>
  <si>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</si>
  <si>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</si>
  <si>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</si>
  <si>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</si>
  <si>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</si>
  <si>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</si>
  <si>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</si>
  <si>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</si>
  <si>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</si>
  <si>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</si>
  <si>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</si>
  <si>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</si>
  <si>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</si>
  <si>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</si>
  <si>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</si>
  <si>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</si>
  <si>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</si>
  <si>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</si>
  <si>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</si>
  <si>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</si>
  <si>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</si>
  <si>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</si>
  <si>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</si>
  <si>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</si>
  <si>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</si>
  <si>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</si>
  <si>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</si>
  <si>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</si>
  <si>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</si>
  <si>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</si>
  <si>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</si>
  <si>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</si>
  <si>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</si>
  <si>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</si>
  <si>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</si>
  <si>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</si>
  <si>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</si>
  <si>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</si>
  <si>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</si>
  <si>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</si>
  <si>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</si>
  <si>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</si>
  <si>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</si>
  <si>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</si>
  <si>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</si>
  <si>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</si>
  <si>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</si>
  <si>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</si>
  <si>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</si>
  <si>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</si>
  <si>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</si>
  <si>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</si>
  <si>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</si>
  <si>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</si>
  <si>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</si>
  <si>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</si>
  <si>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</si>
  <si>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</si>
  <si>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</si>
  <si>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</si>
  <si>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</si>
  <si>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</si>
  <si>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</si>
  <si>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</si>
  <si>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</si>
  <si>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</si>
  <si>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</si>
  <si>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</si>
  <si>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</si>
  <si>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</si>
  <si>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</si>
  <si>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</si>
  <si>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</si>
  <si>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</si>
  <si>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</si>
  <si>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</si>
  <si>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</si>
  <si>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</si>
  <si>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</si>
  <si>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</si>
  <si>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</si>
  <si>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</si>
  <si>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</si>
  <si>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</si>
  <si>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</si>
  <si>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</si>
  <si>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</si>
  <si>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</si>
  <si>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</si>
  <si>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</si>
  <si>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</si>
  <si>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</si>
  <si>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</si>
  <si>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</si>
  <si>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</si>
  <si>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</si>
  <si>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</si>
  <si>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</si>
  <si>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</si>
  <si>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</si>
  <si>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</si>
  <si>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</si>
  <si>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</si>
  <si>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</si>
  <si>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</si>
  <si>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</si>
  <si>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</si>
  <si>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</si>
  <si>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</si>
  <si>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</si>
  <si>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</si>
  <si>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</si>
  <si>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</si>
  <si>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</si>
  <si>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</si>
  <si>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</si>
  <si>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</si>
  <si>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</si>
  <si>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</si>
  <si>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</si>
  <si>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</si>
  <si>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</si>
  <si>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</si>
  <si>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</si>
  <si>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</si>
  <si>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</si>
  <si>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</si>
  <si>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</si>
  <si>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</si>
  <si>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</si>
  <si>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</si>
  <si>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</si>
  <si>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</si>
  <si>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</si>
  <si>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</si>
  <si>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</si>
  <si>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</si>
  <si>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</si>
  <si>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</si>
  <si>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</si>
  <si>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</si>
  <si>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</si>
  <si>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</si>
  <si>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</si>
  <si>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</si>
  <si>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</si>
  <si>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</si>
  <si>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</si>
  <si>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</si>
  <si>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</si>
  <si>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</si>
  <si>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</si>
  <si>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</si>
  <si>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</si>
  <si>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</si>
  <si>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</si>
  <si>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</si>
  <si>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</si>
  <si>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</si>
  <si>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</si>
  <si>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</si>
  <si>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</si>
  <si>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</si>
  <si>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</si>
  <si>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</si>
  <si>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</si>
  <si>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</si>
  <si>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</si>
  <si>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</si>
  <si>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</si>
  <si>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</si>
  <si>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</si>
  <si>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</si>
  <si>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</si>
  <si>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</si>
  <si>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</si>
  <si>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</si>
  <si>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</si>
  <si>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</si>
  <si>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</si>
  <si>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</si>
  <si>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</si>
  <si>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</si>
  <si>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</si>
  <si>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</si>
  <si>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</si>
  <si>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</si>
  <si>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</si>
  <si>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</si>
  <si>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</si>
  <si>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</si>
  <si>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</si>
  <si>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</si>
  <si>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</si>
  <si>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</si>
  <si>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</si>
  <si>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</si>
  <si>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</si>
  <si>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</si>
  <si>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</si>
  <si>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</si>
  <si>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</si>
  <si>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</si>
  <si>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</si>
  <si>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</si>
  <si>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</si>
  <si>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</si>
  <si>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</si>
  <si>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</si>
  <si>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</si>
  <si>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</si>
  <si>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</si>
  <si>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</si>
  <si>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</si>
  <si>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</si>
  <si>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</si>
  <si>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</si>
  <si>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</si>
  <si>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</si>
  <si>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</si>
  <si>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</si>
  <si>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</si>
  <si>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</si>
  <si>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</si>
  <si>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</si>
  <si>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</si>
  <si>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</si>
  <si>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</si>
  <si>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</si>
  <si>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</si>
  <si>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</si>
  <si>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</si>
  <si>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</si>
  <si>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</si>
  <si>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</si>
  <si>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</si>
  <si>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</si>
  <si>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</si>
  <si>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</si>
  <si>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</si>
  <si>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</si>
  <si>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</si>
  <si>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</si>
  <si>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</si>
  <si>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</si>
  <si>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</si>
  <si>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</si>
  <si>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</si>
  <si>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</si>
  <si>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</si>
  <si>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</si>
  <si>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</si>
  <si>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</si>
  <si>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</si>
  <si>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</si>
  <si>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</si>
  <si>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</si>
  <si>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</si>
  <si>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</si>
  <si>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</si>
  <si>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</si>
  <si>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</si>
  <si>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</si>
  <si>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</si>
  <si>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</si>
  <si>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</si>
  <si>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</si>
  <si>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</si>
  <si>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</si>
  <si>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</si>
  <si>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</si>
  <si>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</si>
  <si>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</si>
  <si>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</si>
  <si>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</si>
  <si>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</si>
  <si>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</si>
  <si>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</si>
  <si>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</si>
  <si>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</si>
  <si>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</si>
  <si>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</si>
  <si>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</si>
  <si>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</si>
  <si>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</si>
  <si>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</si>
  <si>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</si>
  <si>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</si>
  <si>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</si>
  <si>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</si>
  <si>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</si>
  <si>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</si>
  <si>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</si>
  <si>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</si>
  <si>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</si>
  <si>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</si>
  <si>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</si>
  <si>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</si>
  <si>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</si>
  <si>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</si>
  <si>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</si>
  <si>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</si>
  <si>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</si>
  <si>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</si>
  <si>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</si>
  <si>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</si>
  <si>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</si>
  <si>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</si>
  <si>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</si>
  <si>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</si>
  <si>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</si>
  <si>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</si>
  <si>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</si>
  <si>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</si>
  <si>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</si>
  <si>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</si>
  <si>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</si>
  <si>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</si>
  <si>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</si>
  <si>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</si>
  <si>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</si>
  <si>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</si>
  <si>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</si>
  <si>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</si>
  <si>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</si>
  <si>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</si>
  <si>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</si>
  <si>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</si>
  <si>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</si>
  <si>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</si>
  <si>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</si>
  <si>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</si>
  <si>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</si>
  <si>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</si>
  <si>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</si>
  <si>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</si>
  <si>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</si>
  <si>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</si>
  <si>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</si>
  <si>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</si>
  <si>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</si>
  <si>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</si>
  <si>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</si>
  <si>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</si>
  <si>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</si>
  <si>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</si>
  <si>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</si>
  <si>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</si>
  <si>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</si>
  <si>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</si>
  <si>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</si>
  <si>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</si>
  <si>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</si>
  <si>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</si>
  <si>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</si>
  <si>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</si>
  <si>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</si>
  <si>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</si>
  <si>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</si>
  <si>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</si>
  <si>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</si>
  <si>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</si>
  <si>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</si>
  <si>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</si>
  <si>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</si>
  <si>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</si>
  <si>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</si>
  <si>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</si>
  <si>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</si>
  <si>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</si>
  <si>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</si>
  <si>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</si>
  <si>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</si>
  <si>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</si>
  <si>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</si>
  <si>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</si>
  <si>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</si>
  <si>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</si>
  <si>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</si>
  <si>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</si>
  <si>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</si>
  <si>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</si>
  <si>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</si>
  <si>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</si>
  <si>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</si>
  <si>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</si>
  <si>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</si>
  <si>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</si>
  <si>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</si>
  <si>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</si>
  <si>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</si>
  <si>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</si>
  <si>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</si>
  <si>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</si>
  <si>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</si>
  <si>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</si>
  <si>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</si>
  <si>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</si>
  <si>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</si>
  <si>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</si>
  <si>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</si>
  <si>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</si>
  <si>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</si>
  <si>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</si>
  <si>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</si>
  <si>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</si>
  <si>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</si>
  <si>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</si>
  <si>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</si>
  <si>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</si>
  <si>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</si>
  <si>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</si>
  <si>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</si>
  <si>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</si>
  <si>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</si>
  <si>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</si>
  <si>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</si>
  <si>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</si>
  <si>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</si>
  <si>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</si>
  <si>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</si>
  <si>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</si>
  <si>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</si>
  <si>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</si>
  <si>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</si>
  <si>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</si>
  <si>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</si>
  <si>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</si>
  <si>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</si>
  <si>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</si>
  <si>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</si>
  <si>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</si>
  <si>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</si>
  <si>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</si>
  <si>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</si>
  <si>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</si>
  <si>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</si>
  <si>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</si>
  <si>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</si>
  <si>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</si>
  <si>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</si>
  <si>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</si>
  <si>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</si>
  <si>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</si>
  <si>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</si>
  <si>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</si>
  <si>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</si>
  <si>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</si>
  <si>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</si>
  <si>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</si>
  <si>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</si>
  <si>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</si>
  <si>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</si>
  <si>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</si>
  <si>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</si>
  <si>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</si>
  <si>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</si>
  <si>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</si>
  <si>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</si>
  <si>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</si>
  <si>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</si>
  <si>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</si>
  <si>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</si>
  <si>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</si>
  <si>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</si>
  <si>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</si>
  <si>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</si>
  <si>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</si>
  <si>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</si>
  <si>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</si>
  <si>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</si>
  <si>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</si>
  <si>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</si>
  <si>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</si>
  <si>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</si>
  <si>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</si>
  <si>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</si>
  <si>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</si>
  <si>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</si>
  <si>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</si>
  <si>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</si>
  <si>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</si>
  <si>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</si>
  <si>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</si>
  <si>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</si>
  <si>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</si>
  <si>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</si>
  <si>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</si>
  <si>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</si>
  <si>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</si>
  <si>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</si>
  <si>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</si>
  <si>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</si>
  <si>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</si>
  <si>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</si>
  <si>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</si>
  <si>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</si>
  <si>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</si>
  <si>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</si>
  <si>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</si>
  <si>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</si>
  <si>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</si>
  <si>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</si>
  <si>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</si>
  <si>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</si>
  <si>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</si>
  <si>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</si>
  <si>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</si>
  <si>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</si>
  <si>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</si>
  <si>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</si>
  <si>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</si>
  <si>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</si>
  <si>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</si>
  <si>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</si>
  <si>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</si>
  <si>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</si>
  <si>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</si>
  <si>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</si>
  <si>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</si>
  <si>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</si>
  <si>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</si>
  <si>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</si>
  <si>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</si>
  <si>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</si>
  <si>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</si>
  <si>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</si>
  <si>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</si>
  <si>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</si>
  <si>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</si>
  <si>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</si>
  <si>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</si>
  <si>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</si>
  <si>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</si>
  <si>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</si>
  <si>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</si>
  <si>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</si>
  <si>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</si>
  <si>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</si>
  <si>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</si>
  <si>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</si>
  <si>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</si>
  <si>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</si>
  <si>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</si>
  <si>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</si>
  <si>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</si>
  <si>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</si>
  <si>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</si>
  <si>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</si>
  <si>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</si>
  <si>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</si>
  <si>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</si>
  <si>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</si>
  <si>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</si>
  <si>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</si>
  <si>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</si>
  <si>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</si>
  <si>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</si>
  <si>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</si>
  <si>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</si>
  <si>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</si>
  <si>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</si>
  <si>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</si>
  <si>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</si>
  <si>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</si>
  <si>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</si>
  <si>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</si>
  <si>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</si>
  <si>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</si>
  <si>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</si>
  <si>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</si>
  <si>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</si>
  <si>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</si>
  <si>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</si>
  <si>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</si>
  <si>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</si>
  <si>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</si>
  <si>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</si>
  <si>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</si>
  <si>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</si>
  <si>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</si>
  <si>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</si>
  <si>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</si>
  <si>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</si>
  <si>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</si>
  <si>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</si>
  <si>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</si>
  <si>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</si>
  <si>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</si>
  <si>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</si>
  <si>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</si>
  <si>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</si>
  <si>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</si>
  <si>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</si>
  <si>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</si>
  <si>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</si>
  <si>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</si>
  <si>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</si>
  <si>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</si>
  <si>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</si>
  <si>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</si>
  <si>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</si>
  <si>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</si>
  <si>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</si>
  <si>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</si>
  <si>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</si>
  <si>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</si>
  <si>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</si>
  <si>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</si>
  <si>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</si>
  <si>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</si>
  <si>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</si>
  <si>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</si>
  <si>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</si>
  <si>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</si>
  <si>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</si>
  <si>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</si>
  <si>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</si>
  <si>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</si>
  <si>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</si>
  <si>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</si>
  <si>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</si>
  <si>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</si>
  <si>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</si>
  <si>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</si>
  <si>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</si>
  <si>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</si>
  <si>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</si>
  <si>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</si>
  <si>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</si>
  <si>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</si>
  <si>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</si>
  <si>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</si>
  <si>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</si>
  <si>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</si>
  <si>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</si>
  <si>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</si>
  <si>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</si>
  <si>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</si>
  <si>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</si>
  <si>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</si>
  <si>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</si>
  <si>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</si>
  <si>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</si>
  <si>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</si>
  <si>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</si>
  <si>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</si>
  <si>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</si>
  <si>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</si>
  <si>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</si>
  <si>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</si>
  <si>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</si>
  <si>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</si>
  <si>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</si>
  <si>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</si>
  <si>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</si>
  <si>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</si>
  <si>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</si>
  <si>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</si>
  <si>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</si>
  <si>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</si>
  <si>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</si>
  <si>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</si>
  <si>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</si>
  <si>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</si>
  <si>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</si>
  <si>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</si>
  <si>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</si>
  <si>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</si>
  <si>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</si>
  <si>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</si>
  <si>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</si>
  <si>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</si>
  <si>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</si>
  <si>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</si>
  <si>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</si>
  <si>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</si>
  <si>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</si>
  <si>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</si>
  <si>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</si>
  <si>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</si>
  <si>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</si>
  <si>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</si>
  <si>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</si>
  <si>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</si>
  <si>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</si>
  <si>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</si>
  <si>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</si>
  <si>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</si>
  <si>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</si>
  <si>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</si>
  <si>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</si>
  <si>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</si>
  <si>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</si>
  <si>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</si>
  <si>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</si>
  <si>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</si>
  <si>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</si>
  <si>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</si>
  <si>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</si>
  <si>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</si>
  <si>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</si>
  <si>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</si>
  <si>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</si>
  <si>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</si>
  <si>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</si>
  <si>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</si>
  <si>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</si>
  <si>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</si>
  <si>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</si>
  <si>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</si>
  <si>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</si>
  <si>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</si>
  <si>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</si>
  <si>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</si>
  <si>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</si>
  <si>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</si>
  <si>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</si>
  <si>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</si>
  <si>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</si>
  <si>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</si>
  <si>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</si>
  <si>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</si>
  <si>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</si>
  <si>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</si>
  <si>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</si>
  <si>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</si>
  <si>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</si>
  <si>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</si>
  <si>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</si>
  <si>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</si>
  <si>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</si>
  <si>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</si>
  <si>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</si>
  <si>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</si>
  <si>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</si>
  <si>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</si>
  <si>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</si>
  <si>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</si>
  <si>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</si>
  <si>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</si>
  <si>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</si>
  <si>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</si>
  <si>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</si>
  <si>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</si>
  <si>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</si>
  <si>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</si>
  <si>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</si>
  <si>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</si>
  <si>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</si>
  <si>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</si>
  <si>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</si>
  <si>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</si>
  <si>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</si>
  <si>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</si>
  <si>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</si>
  <si>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</si>
  <si>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</si>
  <si>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</si>
  <si>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</si>
  <si>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</si>
  <si>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</si>
  <si>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</si>
  <si>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</si>
  <si>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</si>
  <si>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</si>
  <si>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</si>
  <si>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</si>
  <si>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</si>
  <si>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</si>
  <si>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</si>
  <si>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</si>
  <si>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</si>
  <si>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</si>
  <si>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</si>
  <si>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</si>
  <si>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</si>
  <si>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</si>
  <si>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</si>
  <si>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</si>
  <si>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</si>
  <si>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</si>
  <si>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</si>
  <si>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</si>
  <si>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</si>
  <si>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</si>
  <si>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</si>
  <si>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</si>
  <si>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</si>
  <si>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</si>
  <si>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</si>
  <si>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</si>
  <si>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</si>
  <si>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</si>
  <si>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</si>
  <si>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</si>
  <si>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</si>
  <si>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</si>
  <si>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</si>
  <si>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</si>
  <si>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</si>
  <si>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</si>
  <si>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</si>
  <si>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</si>
  <si>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</si>
  <si>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</si>
  <si>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</si>
  <si>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</si>
  <si>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</si>
  <si>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</si>
  <si>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</si>
  <si>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</si>
  <si>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</si>
  <si>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</si>
  <si>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</si>
  <si>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</si>
  <si>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</si>
  <si>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</si>
  <si>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</si>
  <si>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</si>
  <si>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</si>
  <si>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</si>
  <si>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</si>
  <si>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</si>
  <si>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</si>
  <si>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</si>
  <si>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</si>
  <si>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</si>
  <si>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</si>
  <si>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</si>
  <si>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</si>
  <si>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</si>
  <si>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</si>
  <si>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</si>
  <si>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</si>
  <si>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</si>
  <si>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</si>
  <si>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</si>
  <si>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</si>
  <si>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</si>
  <si>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</si>
  <si>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</si>
  <si>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</si>
  <si>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</si>
  <si>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</si>
  <si>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</si>
  <si>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</si>
  <si>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</si>
  <si>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</si>
  <si>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</si>
  <si>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</si>
  <si>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</si>
  <si>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</si>
  <si>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</si>
  <si>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</si>
  <si>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</si>
  <si>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</si>
  <si>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</si>
  <si>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</si>
  <si>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</si>
  <si>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</si>
  <si>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</si>
  <si>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</si>
  <si>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</si>
  <si>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</si>
  <si>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</si>
  <si>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</si>
  <si>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</si>
  <si>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</si>
  <si>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</si>
  <si>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</si>
  <si>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</si>
  <si>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</si>
  <si>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</si>
  <si>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</si>
  <si>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</si>
  <si>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</si>
  <si>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</si>
  <si>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</si>
  <si>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</si>
  <si>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</si>
  <si>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</si>
  <si>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</si>
  <si>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</si>
  <si>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</si>
  <si>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</si>
  <si>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</si>
  <si>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</si>
  <si>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</si>
  <si>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</si>
  <si>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</si>
  <si>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</si>
  <si>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</si>
  <si>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</si>
  <si>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</si>
  <si>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</si>
  <si>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</si>
  <si>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</si>
  <si>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</si>
  <si>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</si>
  <si>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</si>
  <si>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</si>
  <si>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</si>
  <si>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</si>
  <si>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</si>
  <si>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</si>
  <si>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</si>
  <si>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</si>
  <si>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</si>
  <si>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</si>
  <si>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</si>
  <si>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</si>
  <si>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</si>
  <si>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</si>
  <si>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</si>
  <si>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</si>
  <si>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</si>
  <si>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</si>
  <si>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</si>
  <si>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</si>
  <si>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</si>
  <si>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</si>
  <si>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</si>
  <si>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</si>
  <si>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</si>
  <si>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</si>
  <si>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</si>
  <si>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</si>
  <si>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</si>
  <si>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</si>
  <si>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</si>
  <si>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</si>
  <si>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</si>
  <si>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</si>
  <si>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</si>
  <si>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</si>
  <si>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</si>
  <si>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</si>
  <si>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</si>
  <si>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</si>
  <si>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</si>
  <si>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</si>
  <si>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</si>
  <si>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</si>
  <si>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</si>
  <si>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</si>
  <si>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</si>
  <si>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</si>
  <si>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</si>
  <si>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</si>
  <si>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</si>
  <si>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</si>
  <si>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</si>
  <si>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</si>
  <si>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</si>
  <si>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</si>
  <si>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</si>
  <si>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</si>
  <si>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</si>
  <si>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</si>
  <si>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</si>
  <si>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</si>
  <si>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</si>
  <si>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</si>
  <si>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</si>
  <si>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</si>
  <si>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</si>
  <si>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</si>
  <si>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</si>
  <si>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</si>
  <si>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</si>
  <si>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</si>
  <si>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</si>
  <si>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</si>
  <si>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</si>
  <si>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</si>
  <si>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</si>
  <si>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</si>
  <si>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</si>
  <si>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</si>
  <si>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</si>
  <si>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</si>
  <si>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</si>
  <si>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</si>
  <si>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</si>
  <si>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</si>
  <si>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</si>
  <si>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</si>
  <si>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</si>
  <si>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</si>
  <si>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</si>
  <si>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</si>
  <si>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</si>
  <si>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</si>
  <si>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</si>
  <si>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</si>
  <si>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</si>
  <si>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</si>
  <si>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</si>
  <si>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</si>
  <si>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</si>
  <si>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</si>
  <si>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</si>
  <si>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</si>
  <si>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</si>
  <si>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</si>
  <si>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</si>
  <si>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</si>
  <si>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</si>
  <si>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</si>
  <si>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</si>
  <si>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</si>
  <si>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</si>
  <si>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</si>
  <si>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</si>
  <si>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</si>
  <si>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</si>
  <si>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</si>
  <si>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</si>
  <si>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</si>
  <si>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</si>
  <si>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</si>
  <si>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</si>
  <si>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</si>
  <si>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</si>
  <si>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</si>
  <si>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</si>
  <si>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</si>
  <si>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</si>
  <si>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</si>
  <si>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</si>
  <si>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</si>
  <si>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</si>
  <si>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</si>
  <si>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</si>
  <si>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</si>
  <si>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</si>
  <si>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</si>
  <si>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</si>
  <si>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</si>
  <si>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</si>
  <si>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</si>
  <si>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</si>
  <si>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</si>
  <si>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</si>
  <si>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</si>
  <si>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</si>
  <si>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</si>
  <si>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</si>
  <si>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</si>
  <si>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</si>
  <si>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</si>
  <si>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</si>
  <si>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</si>
  <si>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</si>
  <si>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</si>
  <si>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</si>
  <si>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</si>
  <si>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</si>
  <si>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</si>
  <si>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</si>
  <si>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</si>
  <si>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</si>
  <si>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</si>
  <si>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</si>
  <si>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</si>
  <si>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</si>
  <si>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</si>
  <si>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</si>
  <si>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</si>
  <si>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</si>
  <si>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</si>
  <si>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</si>
  <si>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</si>
  <si>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</si>
  <si>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</si>
  <si>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</si>
  <si>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</si>
  <si>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</si>
  <si>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</si>
  <si>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</si>
  <si>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</si>
  <si>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</si>
  <si>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</si>
  <si>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</si>
  <si>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</si>
  <si>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</si>
  <si>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</si>
  <si>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</si>
  <si>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</si>
  <si>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</si>
  <si>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</si>
  <si>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</si>
  <si>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</si>
  <si>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</si>
  <si>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</si>
  <si>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</si>
  <si>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</si>
  <si>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</si>
  <si>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</si>
  <si>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</si>
  <si>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</si>
  <si>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</si>
  <si>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</si>
  <si>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</si>
  <si>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</si>
  <si>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</si>
  <si>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</si>
  <si>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</si>
  <si>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</si>
  <si>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</si>
  <si>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</si>
  <si>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</si>
  <si>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</si>
  <si>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</si>
  <si>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</si>
  <si>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</si>
  <si>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</si>
  <si>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</si>
  <si>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</si>
  <si>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</si>
  <si>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</si>
  <si>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</si>
  <si>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</si>
  <si>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</si>
  <si>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</si>
  <si>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</si>
  <si>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</si>
  <si>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</si>
  <si>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</si>
  <si>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</si>
  <si>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</si>
  <si>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</si>
  <si>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</si>
  <si>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</si>
  <si>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</si>
  <si>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</si>
  <si>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</si>
  <si>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</si>
  <si>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</si>
  <si>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</si>
  <si>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</si>
  <si>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</si>
  <si>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</si>
  <si>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</si>
  <si>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</si>
  <si>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</si>
  <si>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</si>
  <si>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</si>
  <si>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</si>
  <si>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</si>
  <si>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</si>
  <si>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</si>
  <si>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</si>
  <si>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</si>
  <si>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</si>
  <si>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</si>
  <si>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</si>
  <si>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</si>
  <si>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</si>
  <si>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</si>
  <si>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</si>
  <si>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</si>
  <si>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</si>
  <si>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</si>
  <si>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</si>
  <si>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</si>
  <si>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</si>
  <si>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</si>
  <si>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</si>
  <si>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</si>
  <si>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</si>
  <si>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</si>
  <si>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</si>
  <si>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</si>
  <si>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</si>
  <si>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</si>
  <si>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</si>
  <si>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</si>
  <si>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</si>
  <si>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</si>
  <si>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</si>
  <si>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</si>
  <si>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</si>
  <si>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</si>
  <si>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</si>
  <si>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</si>
  <si>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</si>
  <si>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</si>
  <si>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</si>
  <si>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</si>
  <si>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</si>
  <si>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</si>
  <si>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</si>
  <si>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</si>
  <si>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</si>
  <si>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</si>
  <si>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</si>
  <si>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</si>
  <si>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</si>
  <si>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</si>
  <si>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</si>
  <si>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</si>
  <si>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</si>
  <si>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</si>
  <si>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</si>
  <si>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</si>
  <si>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</si>
  <si>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</si>
  <si>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</si>
  <si>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</si>
  <si>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</si>
  <si>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</si>
  <si>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</si>
  <si>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</si>
  <si>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</si>
  <si>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</si>
  <si>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</si>
  <si>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</si>
  <si>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</si>
  <si>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</si>
  <si>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</si>
  <si>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</si>
  <si>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</si>
  <si>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</si>
  <si>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</si>
  <si>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</si>
  <si>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</si>
  <si>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</si>
  <si>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</si>
  <si>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</si>
  <si>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</si>
  <si>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</si>
  <si>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</si>
  <si>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</si>
  <si>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</si>
  <si>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</si>
  <si>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</si>
  <si>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</si>
  <si>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</si>
  <si>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</si>
  <si>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</si>
  <si>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</si>
  <si>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</si>
  <si>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</si>
  <si>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</si>
  <si>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</si>
  <si>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</si>
  <si>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</si>
  <si>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</si>
  <si>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</si>
  <si>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</si>
  <si>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</si>
  <si>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</si>
  <si>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</si>
  <si>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</si>
  <si>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</si>
  <si>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</si>
  <si>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</si>
  <si>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</si>
  <si>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</si>
  <si>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</si>
  <si>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</si>
  <si>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</si>
  <si>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</si>
  <si>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</si>
  <si>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</si>
  <si>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</si>
  <si>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</si>
  <si>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</si>
  <si>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</si>
  <si>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</si>
  <si>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</si>
  <si>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</si>
  <si>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</si>
  <si>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</si>
  <si>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</si>
  <si>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</si>
  <si>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</si>
  <si>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</si>
  <si>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</si>
  <si>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</si>
  <si>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</si>
  <si>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</si>
  <si>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</si>
  <si>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</si>
  <si>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</si>
  <si>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</si>
  <si>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</si>
  <si>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</si>
  <si>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</si>
  <si>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</si>
  <si>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</si>
  <si>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</si>
  <si>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</si>
  <si>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</si>
  <si>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</si>
  <si>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</si>
  <si>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</si>
  <si>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</si>
  <si>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</si>
  <si>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</si>
  <si>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</si>
  <si>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</si>
  <si>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</si>
  <si>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</si>
  <si>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</si>
  <si>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</si>
  <si>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</si>
  <si>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</si>
  <si>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</si>
  <si>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</si>
  <si>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</si>
  <si>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</si>
  <si>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</si>
  <si>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</si>
  <si>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</si>
  <si>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</si>
  <si>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</si>
  <si>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</si>
  <si>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</si>
  <si>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</si>
  <si>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</si>
  <si>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</si>
  <si>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</si>
  <si>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</si>
  <si>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</si>
  <si>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</si>
  <si>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</si>
  <si>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</si>
  <si>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</si>
  <si>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</si>
  <si>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</si>
  <si>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</si>
  <si>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</si>
  <si>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</si>
  <si>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</si>
  <si>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</si>
  <si>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</si>
  <si>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</si>
  <si>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</si>
  <si>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</si>
  <si>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</si>
  <si>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</si>
  <si>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</si>
  <si>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</si>
  <si>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</si>
  <si>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</si>
  <si>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</si>
  <si>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</si>
  <si>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</si>
  <si>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</si>
  <si>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</si>
  <si>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</si>
  <si>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</si>
  <si>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</si>
  <si>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</si>
  <si>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</si>
  <si>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</si>
  <si>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</si>
  <si>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</si>
  <si>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</si>
  <si>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</si>
  <si>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</si>
  <si>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</si>
  <si>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</si>
  <si>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</si>
  <si>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</si>
  <si>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</si>
  <si>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</si>
  <si>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</si>
  <si>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</si>
  <si>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</si>
  <si>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</si>
  <si>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</si>
  <si>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</si>
  <si>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</si>
  <si>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</si>
  <si>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</si>
  <si>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</si>
  <si>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</si>
  <si>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</si>
  <si>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</si>
  <si>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</si>
  <si>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</si>
  <si>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</si>
  <si>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</si>
  <si>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</si>
  <si>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</si>
  <si>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</si>
  <si>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</si>
  <si>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</si>
  <si>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</si>
  <si>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</si>
  <si>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</si>
  <si>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</si>
  <si>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</si>
  <si>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</si>
  <si>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</si>
  <si>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</si>
  <si>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</si>
  <si>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</si>
  <si>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</si>
  <si>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</si>
  <si>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</si>
  <si>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</si>
  <si>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</si>
  <si>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</si>
  <si>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</si>
  <si>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</si>
  <si>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</si>
  <si>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</si>
  <si>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</si>
  <si>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</si>
  <si>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</si>
  <si>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</si>
  <si>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</si>
  <si>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</si>
  <si>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</si>
  <si>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</si>
  <si>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</si>
  <si>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</si>
  <si>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</si>
  <si>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</si>
  <si>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</si>
  <si>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</si>
  <si>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</si>
  <si>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</si>
  <si>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</si>
  <si>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</si>
  <si>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</si>
  <si>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</si>
  <si>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</si>
  <si>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</si>
  <si>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</si>
  <si>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</si>
  <si>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</si>
  <si>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</si>
  <si>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</si>
  <si>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</si>
  <si>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</si>
  <si>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</si>
  <si>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</si>
  <si>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</si>
  <si>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</si>
  <si>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</si>
  <si>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</si>
  <si>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</si>
  <si>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</si>
  <si>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</si>
  <si>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</si>
  <si>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</si>
  <si>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</si>
  <si>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</si>
  <si>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</si>
  <si>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</si>
  <si>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</si>
  <si>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</si>
  <si>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</si>
  <si>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</si>
  <si>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</si>
  <si>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</si>
  <si>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</si>
  <si>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</si>
  <si>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</si>
  <si>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</si>
  <si>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</si>
  <si>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</si>
  <si>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</si>
  <si>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</si>
  <si>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</si>
  <si>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</si>
  <si>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</si>
  <si>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</si>
  <si>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</si>
  <si>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</si>
  <si>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</si>
  <si>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</si>
  <si>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</si>
  <si>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</si>
  <si>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</si>
  <si>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</si>
  <si>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</si>
  <si>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</si>
  <si>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</si>
  <si>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</si>
  <si>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</si>
  <si>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</si>
  <si>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</si>
  <si>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</si>
  <si>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</si>
  <si>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</si>
  <si>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</si>
  <si>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</si>
  <si>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</si>
  <si>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</si>
  <si>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</si>
  <si>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</si>
  <si>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</si>
  <si>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</si>
  <si>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</si>
  <si>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</si>
  <si>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</si>
  <si>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</si>
  <si>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</si>
  <si>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</si>
  <si>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</si>
  <si>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</si>
  <si>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</si>
  <si>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</si>
  <si>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</si>
  <si>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</si>
  <si>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</si>
  <si>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</si>
  <si>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</si>
  <si>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</si>
  <si>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</si>
  <si>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</si>
  <si>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</si>
  <si>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</si>
  <si>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</si>
  <si>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</si>
  <si>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</si>
  <si>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</si>
  <si>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</si>
  <si>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</si>
  <si>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</si>
  <si>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</si>
  <si>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</si>
  <si>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</si>
  <si>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</si>
  <si>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</si>
  <si>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</si>
  <si>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</si>
  <si>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</si>
  <si>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</si>
  <si>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</si>
  <si>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</si>
  <si>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</si>
  <si>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</si>
  <si>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</si>
  <si>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</si>
  <si>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</si>
  <si>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</si>
  <si>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</si>
  <si>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</si>
  <si>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</si>
  <si>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</si>
  <si>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</si>
  <si>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</si>
  <si>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</si>
  <si>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</si>
  <si>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</si>
  <si>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</si>
  <si>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</si>
  <si>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</si>
  <si>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</si>
  <si>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</si>
  <si>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</si>
  <si>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</si>
  <si>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</si>
  <si>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</si>
  <si>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</si>
  <si>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</si>
  <si>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</si>
  <si>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</si>
  <si>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</si>
  <si>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</si>
  <si>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</si>
  <si>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</si>
  <si>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</si>
  <si>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</si>
  <si>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</si>
  <si>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</si>
  <si>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</si>
  <si>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</si>
  <si>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</si>
  <si>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</si>
  <si>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</si>
  <si>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</si>
  <si>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</si>
  <si>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</si>
  <si>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</si>
  <si>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</si>
  <si>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</si>
  <si>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</si>
  <si>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</si>
  <si>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</si>
  <si>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</si>
  <si>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</si>
  <si>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</si>
  <si>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</si>
  <si>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</si>
  <si>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</si>
  <si>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</si>
  <si>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</si>
  <si>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</si>
  <si>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</si>
  <si>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</si>
  <si>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</si>
  <si>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</si>
  <si>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</si>
  <si>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</si>
  <si>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</si>
  <si>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</si>
  <si>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</si>
  <si>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</si>
  <si>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</si>
  <si>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</si>
  <si>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</si>
  <si>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</si>
  <si>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</si>
  <si>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</si>
  <si>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</si>
  <si>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</si>
  <si>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</si>
  <si>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</si>
  <si>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</si>
  <si>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</si>
  <si>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</si>
  <si>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</si>
  <si>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</si>
  <si>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</si>
  <si>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</si>
  <si>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</si>
  <si>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</si>
  <si>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</si>
  <si>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</si>
  <si>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</si>
  <si>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</si>
  <si>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</si>
  <si>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</si>
  <si>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</si>
  <si>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</si>
  <si>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</si>
  <si>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</si>
  <si>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</si>
  <si>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</si>
  <si>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</si>
  <si>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</si>
  <si>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</si>
  <si>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</si>
  <si>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</si>
  <si>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</si>
  <si>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</si>
  <si>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</si>
  <si>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</si>
  <si>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</si>
  <si>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</si>
  <si>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</si>
  <si>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</si>
  <si>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</si>
  <si>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</si>
  <si>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</si>
  <si>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</si>
  <si>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</si>
  <si>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</si>
  <si>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</si>
  <si>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</si>
  <si>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</si>
  <si>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</si>
  <si>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</si>
  <si>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</si>
  <si>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</si>
  <si>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</si>
  <si>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</si>
  <si>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</si>
  <si>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</si>
  <si>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</si>
  <si>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</si>
  <si>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</si>
  <si>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</si>
  <si>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</si>
  <si>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</si>
  <si>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</si>
  <si>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</si>
  <si>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</si>
  <si>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</si>
  <si>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</si>
  <si>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</si>
  <si>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</si>
  <si>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</si>
  <si>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</si>
  <si>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</si>
  <si>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</si>
  <si>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</si>
  <si>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</si>
  <si>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</si>
  <si>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</si>
  <si>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</si>
  <si>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</si>
  <si>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</si>
  <si>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</si>
  <si>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</si>
  <si>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</si>
  <si>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</si>
  <si>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</si>
  <si>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</si>
  <si>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</si>
  <si>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</si>
  <si>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</si>
  <si>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</si>
  <si>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</si>
  <si>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</si>
  <si>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</si>
  <si>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</si>
  <si>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</si>
  <si>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</si>
  <si>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</si>
  <si>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</si>
  <si>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</si>
  <si>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</si>
  <si>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</si>
  <si>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</si>
  <si>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</si>
  <si>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</si>
  <si>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</si>
  <si>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</si>
  <si>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</si>
  <si>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</si>
  <si>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</si>
  <si>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</si>
  <si>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</si>
  <si>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</si>
  <si>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</si>
  <si>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</si>
  <si>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</si>
  <si>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</si>
  <si>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</si>
  <si>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</si>
  <si>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</si>
  <si>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</si>
  <si>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</si>
  <si>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</si>
  <si>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</si>
  <si>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</si>
  <si>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</si>
  <si>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</si>
  <si>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</si>
  <si>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</si>
  <si>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</si>
  <si>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</si>
  <si>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</si>
  <si>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</si>
  <si>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</si>
  <si>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</si>
  <si>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</si>
  <si>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</si>
  <si>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</si>
  <si>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</si>
  <si>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</si>
  <si>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</si>
  <si>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</si>
  <si>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</si>
  <si>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</si>
  <si>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</si>
  <si>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</si>
  <si>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</si>
  <si>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</si>
  <si>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</si>
  <si>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</si>
  <si>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</si>
  <si>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</si>
  <si>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</si>
  <si>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</si>
  <si>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</si>
  <si>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</si>
  <si>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</si>
  <si>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</si>
  <si>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</si>
  <si>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</si>
  <si>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</si>
  <si>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</si>
  <si>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</si>
  <si>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</si>
  <si>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</si>
  <si>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</si>
  <si>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</si>
  <si>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</si>
  <si>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</si>
  <si>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</si>
  <si>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</si>
  <si>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</si>
  <si>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</si>
  <si>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</si>
  <si>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</si>
  <si>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</si>
  <si>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</si>
  <si>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</si>
  <si>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</si>
  <si>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</si>
  <si>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</si>
  <si>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</si>
  <si>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</si>
  <si>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</si>
  <si>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</si>
  <si>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</si>
  <si>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</si>
  <si>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</si>
  <si>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</si>
  <si>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</si>
  <si>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</si>
  <si>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</si>
  <si>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</si>
  <si>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</si>
  <si>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</si>
  <si>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</si>
  <si>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</si>
  <si>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</si>
  <si>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</si>
  <si>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</si>
  <si>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</si>
  <si>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</si>
  <si>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</si>
  <si>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</si>
  <si>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</si>
  <si>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</si>
  <si>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</si>
  <si>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</si>
  <si>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</si>
  <si>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</si>
  <si>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</si>
  <si>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</si>
  <si>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</si>
  <si>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</si>
  <si>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</si>
  <si>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</si>
  <si>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</si>
  <si>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</si>
  <si>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</si>
  <si>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</si>
  <si>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</si>
  <si>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</si>
  <si>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</si>
  <si>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</si>
  <si>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</si>
  <si>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</si>
  <si>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</si>
  <si>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</si>
  <si>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</si>
  <si>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</si>
  <si>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</si>
  <si>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</si>
  <si>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</si>
  <si>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</si>
  <si>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</si>
  <si>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</si>
  <si>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</si>
  <si>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</si>
  <si>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</si>
  <si>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</si>
  <si>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</si>
  <si>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</si>
  <si>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</si>
  <si>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</si>
  <si>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</si>
  <si>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</si>
  <si>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</si>
  <si>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</si>
  <si>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</si>
  <si>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</si>
  <si>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</si>
  <si>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</si>
  <si>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</si>
  <si>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</si>
  <si>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</si>
  <si>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</si>
  <si>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</si>
  <si>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</si>
  <si>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</si>
  <si>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</si>
  <si>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</si>
  <si>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</si>
  <si>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</si>
  <si>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</si>
  <si>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</si>
  <si>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</si>
  <si>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</si>
  <si>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</si>
  <si>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</si>
  <si>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</si>
  <si>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</si>
  <si>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</si>
  <si>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</si>
  <si>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</si>
  <si>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</si>
  <si>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</si>
  <si>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</si>
  <si>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</si>
  <si>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</si>
  <si>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</si>
  <si>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</si>
  <si>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</si>
  <si>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</si>
  <si>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</si>
  <si>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</si>
  <si>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</si>
  <si>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</si>
  <si>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</si>
  <si>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</si>
  <si>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</si>
  <si>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</si>
  <si>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</si>
  <si>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</si>
  <si>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</si>
  <si>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</si>
  <si>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</si>
  <si>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</si>
  <si>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</si>
  <si>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</si>
  <si>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</si>
  <si>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</si>
  <si>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</si>
  <si>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</si>
  <si>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</si>
  <si>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</si>
  <si>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</si>
  <si>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</si>
  <si>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</si>
  <si>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</si>
  <si>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</si>
  <si>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</si>
  <si>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</si>
  <si>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</si>
  <si>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</si>
  <si>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</si>
  <si>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</si>
  <si>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</si>
  <si>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</si>
  <si>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</si>
  <si>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</si>
  <si>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</si>
  <si>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</si>
  <si>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</si>
  <si>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</si>
  <si>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</si>
  <si>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</si>
  <si>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</si>
  <si>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</si>
  <si>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</si>
  <si>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</si>
  <si>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</si>
  <si>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</si>
  <si>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</si>
  <si>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</si>
  <si>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</si>
  <si>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</si>
  <si>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</si>
  <si>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</si>
  <si>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</si>
  <si>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</si>
  <si>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</si>
  <si>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</si>
  <si>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</si>
  <si>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</si>
  <si>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</si>
  <si>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</si>
  <si>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</si>
  <si>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</si>
  <si>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</si>
  <si>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</si>
  <si>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</si>
  <si>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</si>
  <si>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</si>
  <si>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</si>
  <si>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</si>
  <si>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</si>
  <si>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</si>
  <si>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</si>
  <si>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</si>
  <si>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</si>
  <si>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</si>
  <si>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</si>
  <si>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</si>
  <si>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</si>
  <si>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</si>
  <si>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</si>
  <si>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</si>
  <si>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</si>
  <si>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</si>
  <si>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</si>
  <si>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</si>
  <si>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</si>
  <si>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</si>
  <si>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</si>
  <si>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</si>
  <si>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</si>
  <si>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</si>
  <si>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</si>
  <si>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</si>
  <si>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</si>
  <si>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</si>
  <si>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</si>
  <si>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</si>
  <si>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</si>
  <si>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</si>
  <si>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</si>
  <si>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</si>
  <si>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</si>
  <si>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</si>
  <si>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</si>
  <si>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</si>
  <si>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</si>
  <si>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</si>
  <si>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</si>
  <si>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</si>
  <si>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</si>
  <si>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</si>
  <si>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</si>
  <si>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</si>
  <si>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</si>
  <si>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</si>
  <si>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</si>
  <si>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</si>
  <si>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</si>
  <si>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</si>
  <si>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</si>
  <si>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</si>
  <si>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</si>
  <si>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</si>
  <si>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</si>
  <si>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</si>
  <si>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</si>
  <si>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</si>
  <si>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</si>
  <si>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</si>
  <si>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</si>
  <si>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</si>
  <si>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</si>
  <si>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</si>
  <si>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</si>
  <si>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</si>
  <si>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</si>
  <si>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</si>
  <si>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</si>
  <si>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</si>
  <si>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</si>
  <si>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</si>
  <si>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</si>
  <si>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</si>
  <si>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</si>
  <si>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</si>
  <si>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</si>
  <si>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</si>
  <si>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</si>
  <si>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</si>
  <si>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</si>
  <si>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</si>
  <si>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</si>
  <si>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</si>
  <si>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</si>
  <si>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</si>
  <si>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</si>
  <si>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</si>
  <si>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</si>
  <si>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</si>
  <si>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</si>
  <si>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</si>
  <si>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</si>
  <si>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</si>
  <si>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</si>
  <si>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</si>
  <si>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</si>
  <si>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</si>
  <si>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</si>
  <si>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</si>
  <si>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</si>
  <si>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</si>
  <si>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</si>
  <si>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</si>
  <si>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</si>
  <si>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</si>
  <si>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</si>
  <si>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</si>
  <si>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</si>
  <si>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</si>
  <si>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</si>
  <si>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</si>
  <si>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</si>
  <si>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</si>
  <si>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</si>
  <si>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</si>
  <si>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</si>
  <si>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</si>
  <si>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</si>
  <si>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</si>
  <si>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</si>
  <si>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</si>
  <si>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</si>
  <si>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</si>
  <si>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</si>
  <si>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</si>
  <si>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</si>
  <si>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</si>
  <si>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</si>
  <si>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</si>
  <si>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</si>
  <si>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</si>
  <si>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</si>
  <si>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</si>
  <si>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</si>
  <si>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</si>
  <si>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</si>
  <si>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</si>
  <si>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</si>
  <si>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</si>
  <si>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</si>
  <si>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</si>
  <si>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</si>
  <si>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</si>
  <si>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</si>
  <si>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</si>
  <si>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</si>
  <si>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</si>
  <si>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</si>
  <si>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</si>
  <si>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</si>
  <si>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</si>
  <si>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</si>
  <si>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</si>
  <si>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</si>
  <si>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</si>
  <si>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</si>
  <si>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</si>
  <si>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</si>
  <si>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</si>
  <si>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</si>
  <si>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</si>
  <si>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</si>
  <si>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</si>
  <si>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</si>
  <si>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</si>
  <si>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</si>
  <si>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</si>
  <si>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</si>
  <si>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</si>
  <si>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</si>
  <si>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</si>
  <si>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</si>
  <si>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</si>
  <si>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</si>
  <si>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</si>
  <si>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</si>
  <si>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</si>
  <si>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</si>
  <si>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</si>
  <si>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</si>
  <si>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</si>
  <si>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</si>
  <si>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</si>
  <si>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</si>
  <si>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</si>
  <si>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</si>
  <si>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</si>
  <si>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</si>
  <si>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</si>
  <si>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</si>
  <si>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</si>
  <si>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</si>
  <si>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</si>
  <si>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</si>
  <si>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</si>
  <si>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</si>
  <si>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</si>
  <si>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</si>
  <si>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</si>
  <si>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</si>
  <si>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</si>
  <si>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</si>
  <si>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</si>
  <si>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</si>
  <si>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</si>
  <si>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</si>
  <si>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</si>
  <si>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</si>
  <si>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</si>
  <si>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</si>
  <si>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</si>
  <si>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</si>
  <si>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</si>
  <si>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</si>
  <si>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</si>
  <si>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</si>
  <si>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</si>
  <si>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</si>
  <si>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</si>
  <si>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</si>
  <si>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</si>
  <si>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</si>
  <si>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</si>
  <si>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</si>
  <si>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</si>
  <si>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</si>
  <si>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</si>
  <si>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</si>
  <si>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</si>
  <si>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</si>
  <si>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</si>
  <si>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</si>
  <si>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</si>
  <si>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</si>
  <si>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</si>
  <si>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</si>
  <si>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</si>
  <si>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</si>
  <si>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</si>
  <si>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</si>
  <si>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</si>
  <si>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</si>
  <si>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</si>
  <si>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</si>
  <si>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</si>
  <si>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</si>
  <si>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</si>
  <si>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</si>
  <si>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</si>
  <si>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</si>
  <si>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</si>
  <si>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</si>
  <si>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</si>
  <si>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</si>
  <si>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</si>
  <si>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</si>
  <si>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</si>
  <si>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</si>
  <si>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</si>
  <si>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</si>
  <si>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</si>
  <si>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</si>
  <si>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</si>
  <si>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</si>
  <si>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</si>
  <si>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</si>
  <si>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</si>
  <si>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</si>
  <si>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</si>
  <si>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</si>
  <si>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</si>
  <si>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</si>
  <si>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</si>
  <si>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</si>
  <si>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</si>
  <si>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</si>
  <si>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</si>
  <si>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</si>
  <si>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</si>
  <si>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</si>
  <si>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</si>
  <si>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</si>
  <si>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</si>
  <si>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</si>
  <si>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</si>
  <si>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</si>
  <si>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</si>
  <si>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</si>
  <si>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</si>
  <si>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</si>
  <si>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</si>
  <si>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</si>
  <si>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</si>
  <si>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</si>
  <si>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</si>
  <si>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</si>
  <si>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</si>
  <si>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</si>
  <si>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</si>
  <si>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</si>
  <si>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</si>
  <si>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</si>
  <si>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</si>
  <si>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</si>
  <si>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</si>
  <si>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</si>
  <si>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</si>
  <si>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</si>
  <si>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</si>
  <si>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</si>
  <si>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</si>
  <si>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</si>
  <si>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</si>
  <si>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</si>
  <si>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</si>
  <si>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</si>
  <si>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</si>
  <si>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</si>
  <si>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</si>
  <si>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</si>
  <si>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</si>
  <si>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</si>
  <si>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</si>
  <si>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</si>
  <si>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</si>
  <si>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</si>
  <si>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</si>
  <si>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</si>
  <si>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</si>
  <si>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</si>
  <si>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</si>
  <si>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</si>
  <si>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</si>
  <si>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</si>
  <si>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</si>
  <si>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</si>
  <si>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</si>
  <si>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</si>
  <si>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</si>
  <si>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</si>
  <si>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</si>
  <si>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</si>
  <si>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</si>
  <si>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</si>
  <si>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</si>
  <si>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</si>
  <si>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</si>
  <si>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</si>
  <si>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</si>
  <si>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</si>
  <si>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</si>
  <si>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</si>
  <si>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</si>
  <si>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</si>
  <si>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</si>
  <si>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</si>
  <si>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</si>
  <si>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</si>
  <si>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</si>
  <si>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</si>
  <si>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</si>
  <si>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</si>
  <si>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</si>
  <si>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</si>
  <si>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</si>
  <si>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</si>
  <si>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</si>
  <si>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</si>
  <si>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</si>
  <si>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</si>
  <si>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</si>
  <si>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</si>
  <si>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</si>
  <si>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</si>
  <si>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</si>
  <si>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</si>
  <si>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</si>
  <si>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</si>
  <si>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</si>
  <si>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</si>
  <si>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</si>
  <si>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</si>
  <si>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</si>
  <si>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</si>
  <si>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</si>
  <si>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</si>
  <si>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</si>
  <si>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</si>
  <si>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</si>
  <si>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</si>
  <si>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</si>
  <si>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</si>
  <si>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</si>
  <si>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</si>
  <si>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</si>
  <si>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</si>
  <si>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</si>
  <si>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</si>
  <si>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</si>
  <si>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</si>
  <si>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</si>
  <si>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</si>
  <si>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</si>
  <si>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</si>
  <si>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</si>
  <si>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</si>
  <si>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</si>
  <si>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</si>
  <si>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</si>
  <si>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</si>
  <si>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</si>
  <si>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</si>
  <si>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</si>
  <si>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</si>
  <si>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</si>
  <si>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</si>
  <si>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</si>
  <si>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</si>
  <si>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</si>
  <si>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</si>
  <si>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</si>
  <si>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</si>
  <si>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</si>
  <si>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</si>
  <si>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</si>
  <si>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</si>
  <si>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</si>
  <si>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</si>
  <si>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</si>
  <si>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</si>
  <si>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</si>
  <si>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</si>
  <si>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</si>
  <si>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</si>
  <si>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</si>
  <si>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</si>
  <si>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</si>
  <si>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</si>
  <si>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</si>
  <si>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</si>
  <si>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</si>
  <si>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</si>
  <si>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</si>
  <si>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</si>
  <si>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</si>
  <si>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</si>
  <si>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</si>
  <si>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</si>
  <si>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</si>
  <si>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</si>
  <si>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</si>
  <si>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</si>
  <si>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</si>
  <si>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</si>
  <si>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</si>
  <si>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</si>
  <si>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</si>
  <si>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</si>
  <si>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</si>
  <si>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</si>
  <si>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</si>
  <si>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</si>
  <si>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</si>
  <si>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</si>
  <si>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</si>
  <si>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</si>
  <si>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</si>
  <si>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</si>
  <si>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</si>
  <si>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</si>
  <si>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</si>
  <si>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</si>
  <si>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</si>
  <si>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</si>
  <si>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</si>
  <si>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</si>
  <si>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</si>
  <si>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</si>
  <si>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</si>
  <si>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</si>
  <si>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</si>
  <si>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</si>
  <si>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</si>
  <si>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</si>
  <si>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</si>
  <si>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</si>
  <si>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</si>
  <si>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</si>
  <si>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</si>
  <si>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</si>
  <si>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</si>
  <si>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</si>
  <si>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</si>
  <si>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</si>
  <si>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</si>
  <si>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</si>
  <si>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</si>
  <si>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</si>
  <si>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</si>
  <si>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</si>
  <si>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</si>
  <si>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</si>
  <si>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</si>
  <si>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</si>
  <si>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</si>
  <si>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</si>
  <si>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</si>
  <si>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</si>
  <si>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</si>
  <si>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</si>
  <si>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</si>
  <si>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</si>
  <si>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</si>
  <si>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</si>
  <si>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</si>
  <si>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</si>
  <si>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</si>
  <si>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</si>
  <si>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</si>
  <si>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</si>
  <si>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</si>
  <si>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</si>
  <si>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</si>
  <si>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</si>
  <si>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</si>
  <si>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</si>
  <si>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</si>
  <si>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</si>
  <si>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</si>
  <si>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</si>
  <si>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</si>
  <si>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</si>
  <si>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</si>
  <si>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</si>
  <si>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</si>
  <si>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</si>
  <si>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</si>
  <si>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</si>
  <si>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</si>
  <si>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</si>
  <si>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</si>
  <si>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</si>
  <si>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</si>
  <si>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</si>
  <si>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</si>
  <si>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</si>
  <si>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</si>
  <si>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</si>
  <si>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</si>
  <si>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</si>
  <si>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</si>
  <si>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</si>
  <si>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</si>
  <si>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</si>
  <si>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</si>
  <si>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</si>
  <si>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</si>
  <si>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</si>
  <si>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</si>
  <si>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</si>
  <si>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</si>
  <si>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</si>
  <si>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</si>
  <si>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</si>
  <si>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</si>
  <si>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</si>
  <si>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</si>
  <si>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</si>
  <si>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</si>
  <si>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</si>
  <si>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</si>
  <si>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</si>
  <si>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</si>
  <si>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</si>
  <si>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</si>
  <si>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</si>
  <si>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</si>
  <si>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</si>
  <si>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</si>
  <si>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</si>
  <si>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</si>
  <si>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</si>
  <si>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</si>
  <si>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</si>
  <si>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</si>
  <si>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</si>
  <si>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</si>
  <si>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</si>
  <si>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</si>
  <si>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</si>
  <si>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</si>
  <si>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</si>
  <si>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</si>
  <si>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</si>
  <si>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</si>
  <si>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</si>
  <si>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</si>
  <si>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</si>
  <si>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</si>
  <si>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</si>
  <si>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</si>
  <si>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</si>
  <si>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</si>
  <si>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</si>
  <si>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</si>
  <si>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</si>
  <si>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</si>
  <si>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</si>
  <si>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</si>
  <si>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</si>
  <si>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</si>
  <si>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</si>
  <si>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</si>
  <si>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</si>
  <si>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</si>
  <si>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</si>
  <si>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</si>
  <si>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</si>
  <si>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</si>
  <si>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</si>
  <si>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</si>
  <si>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</si>
  <si>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</si>
  <si>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</si>
  <si>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</si>
  <si>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</si>
  <si>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</si>
  <si>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</si>
  <si>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</si>
  <si>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</si>
  <si>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</si>
  <si>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</si>
  <si>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</si>
  <si>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</si>
  <si>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</si>
  <si>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</si>
  <si>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</si>
  <si>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</si>
  <si>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</si>
  <si>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</si>
  <si>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</si>
  <si>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</si>
  <si>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</si>
  <si>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</si>
  <si>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</si>
  <si>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</si>
  <si>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</si>
  <si>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</si>
  <si>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</si>
  <si>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</si>
  <si>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</si>
  <si>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</si>
  <si>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</si>
  <si>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</si>
  <si>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</si>
  <si>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</si>
  <si>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</si>
  <si>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</si>
  <si>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</si>
  <si>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</si>
  <si>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</si>
  <si>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</si>
  <si>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</si>
  <si>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</si>
  <si>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</si>
  <si>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</si>
  <si>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</si>
  <si>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</si>
  <si>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</si>
  <si>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</si>
  <si>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</si>
  <si>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</si>
  <si>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</si>
  <si>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</si>
  <si>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</si>
  <si>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</si>
  <si>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</si>
  <si>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</si>
  <si>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</si>
  <si>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</si>
  <si>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</si>
  <si>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</si>
  <si>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</si>
  <si>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</si>
  <si>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</si>
  <si>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</si>
  <si>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</si>
  <si>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</si>
  <si>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</si>
  <si>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</si>
  <si>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</si>
  <si>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</si>
  <si>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</si>
  <si>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</si>
  <si>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</si>
  <si>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</si>
  <si>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</si>
  <si>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</si>
  <si>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</si>
  <si>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</si>
  <si>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</si>
  <si>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</si>
  <si>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</si>
  <si>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</si>
  <si>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</si>
  <si>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</si>
  <si>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</si>
  <si>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</si>
  <si>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</si>
  <si>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</si>
  <si>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</si>
  <si>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</si>
  <si>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</si>
  <si>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</si>
  <si>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</si>
  <si>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</si>
  <si>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</si>
  <si>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</si>
  <si>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</si>
  <si>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</si>
  <si>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</si>
  <si>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</si>
  <si>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</si>
  <si>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</si>
  <si>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</si>
  <si>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</si>
  <si>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</si>
  <si>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</si>
  <si>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</si>
  <si>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</si>
  <si>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</si>
  <si>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</si>
  <si>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</si>
  <si>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</si>
  <si>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</si>
  <si>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</si>
  <si>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</si>
  <si>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</si>
  <si>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</si>
  <si>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</si>
  <si>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</si>
  <si>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</si>
  <si>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</si>
  <si>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</si>
  <si>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</si>
  <si>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</si>
  <si>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</si>
  <si>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</si>
  <si>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</si>
  <si>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</si>
  <si>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</si>
  <si>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</si>
  <si>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</si>
  <si>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</si>
  <si>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</si>
  <si>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</si>
  <si>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</si>
  <si>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</si>
  <si>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</si>
  <si>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</si>
  <si>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</si>
  <si>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</si>
  <si>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</si>
  <si>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</si>
  <si>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</si>
  <si>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</si>
  <si>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</si>
  <si>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</si>
  <si>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</si>
  <si>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</si>
  <si>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</si>
  <si>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</si>
  <si>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</si>
  <si>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</si>
  <si>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</si>
  <si>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</si>
  <si>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</si>
  <si>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</si>
  <si>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</si>
  <si>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</si>
  <si>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</si>
  <si>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</si>
  <si>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</si>
  <si>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</si>
  <si>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</si>
  <si>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</si>
  <si>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</si>
  <si>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</si>
  <si>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</si>
  <si>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</si>
  <si>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</si>
  <si>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</si>
  <si>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</si>
  <si>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</si>
  <si>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</si>
  <si>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</si>
  <si>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</si>
  <si>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</si>
  <si>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</si>
  <si>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</si>
  <si>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</si>
  <si>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</si>
  <si>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</si>
  <si>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</si>
  <si>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</si>
  <si>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</si>
  <si>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</si>
  <si>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</si>
  <si>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</si>
  <si>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</si>
  <si>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</si>
  <si>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</si>
  <si>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</si>
  <si>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</si>
  <si>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</si>
  <si>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</si>
  <si>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</si>
  <si>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</si>
  <si>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</si>
  <si>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</si>
  <si>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</si>
  <si>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</si>
  <si>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</si>
  <si>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</si>
  <si>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</si>
  <si>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</si>
  <si>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</si>
  <si>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</si>
  <si>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</si>
  <si>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</si>
  <si>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</si>
  <si>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</si>
  <si>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</si>
  <si>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</si>
  <si>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</si>
  <si>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</si>
  <si>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</si>
  <si>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</si>
  <si>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</si>
  <si>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</si>
  <si>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</si>
  <si>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</si>
  <si>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</si>
  <si>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</si>
  <si>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</si>
  <si>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</si>
  <si>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</si>
  <si>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</si>
  <si>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</si>
  <si>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</si>
  <si>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</si>
  <si>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</si>
  <si>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</si>
  <si>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</si>
  <si>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</si>
  <si>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</si>
  <si>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</si>
  <si>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</si>
  <si>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</si>
  <si>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</si>
  <si>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</si>
  <si>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</si>
  <si>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</si>
  <si>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</si>
  <si>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</si>
  <si>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</si>
  <si>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</si>
  <si>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</si>
  <si>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</si>
  <si>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</si>
  <si>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</si>
  <si>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</si>
  <si>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</si>
  <si>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</si>
  <si>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</si>
  <si>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</si>
  <si>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</si>
  <si>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</si>
  <si>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</si>
  <si>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</si>
  <si>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</si>
  <si>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</si>
  <si>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</si>
  <si>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</si>
  <si>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</si>
  <si>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</si>
  <si>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</si>
  <si>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</si>
  <si>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</si>
  <si>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</si>
  <si>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</si>
  <si>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</si>
  <si>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</si>
  <si>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</si>
  <si>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</si>
  <si>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</si>
  <si>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</si>
  <si>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</si>
  <si>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</si>
  <si>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</si>
  <si>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</si>
  <si>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</si>
  <si>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</si>
  <si>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</si>
  <si>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</si>
  <si>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</si>
  <si>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</si>
  <si>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</si>
  <si>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</si>
  <si>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</si>
  <si>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</si>
  <si>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</si>
  <si>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</si>
  <si>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</si>
  <si>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</si>
  <si>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</si>
  <si>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</si>
  <si>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</si>
  <si>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</si>
  <si>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</si>
  <si>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</si>
  <si>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</si>
  <si>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</si>
  <si>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</si>
  <si>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</si>
  <si>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</si>
  <si>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</si>
  <si>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</si>
  <si>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</si>
  <si>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</si>
  <si>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</si>
  <si>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</si>
  <si>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</si>
  <si>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</si>
  <si>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</si>
  <si>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</si>
  <si>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</si>
  <si>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</si>
  <si>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</si>
  <si>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</si>
  <si>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</si>
  <si>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</si>
  <si>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</si>
  <si>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</si>
  <si>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</si>
  <si>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</si>
  <si>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</si>
  <si>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</si>
  <si>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</si>
  <si>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</si>
  <si>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</si>
  <si>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</si>
  <si>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</si>
  <si>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</si>
  <si>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</si>
  <si>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</si>
  <si>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</si>
  <si>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</si>
  <si>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</si>
  <si>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</si>
  <si>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</si>
  <si>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</si>
  <si>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</si>
  <si>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</si>
  <si>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</si>
  <si>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</si>
  <si>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</si>
  <si>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</si>
  <si>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</si>
  <si>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</si>
  <si>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</si>
  <si>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</si>
  <si>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</si>
  <si>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</si>
  <si>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</si>
  <si>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</si>
  <si>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</si>
  <si>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</si>
  <si>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</si>
  <si>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</si>
  <si>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</si>
  <si>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</si>
  <si>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</si>
  <si>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</si>
  <si>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</si>
  <si>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</si>
  <si>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</si>
  <si>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</si>
  <si>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</si>
  <si>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</si>
  <si>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</si>
  <si>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</si>
  <si>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</si>
  <si>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</si>
  <si>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</si>
  <si>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</si>
  <si>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</si>
  <si>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</si>
  <si>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</si>
  <si>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</si>
  <si>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</si>
  <si>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</si>
  <si>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</si>
  <si>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</si>
  <si>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</si>
  <si>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</si>
  <si>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</si>
  <si>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</si>
  <si>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</si>
  <si>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</si>
  <si>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</si>
  <si>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</si>
  <si>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</si>
  <si>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</si>
  <si>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</si>
  <si>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</si>
  <si>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</si>
  <si>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</si>
  <si>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</si>
  <si>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</si>
  <si>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</si>
  <si>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</si>
  <si>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</si>
  <si>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</si>
  <si>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</si>
  <si>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</si>
  <si>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</si>
  <si>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</si>
  <si>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</si>
  <si>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</si>
  <si>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</si>
  <si>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</si>
  <si>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</si>
  <si>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</si>
  <si>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</si>
  <si>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</si>
  <si>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</si>
  <si>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</si>
  <si>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</si>
  <si>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</si>
  <si>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</si>
  <si>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</si>
  <si>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</si>
  <si>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</si>
  <si>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</si>
  <si>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</si>
  <si>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</si>
  <si>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</si>
  <si>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</si>
  <si>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</si>
  <si>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</si>
  <si>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</si>
  <si>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</si>
  <si>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</si>
  <si>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</si>
  <si>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</si>
  <si>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</si>
  <si>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</si>
  <si>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</si>
  <si>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</si>
  <si>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</si>
  <si>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</si>
  <si>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</si>
  <si>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</si>
  <si>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</si>
  <si>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</si>
  <si>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</si>
  <si>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</si>
  <si>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</si>
  <si>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</si>
  <si>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</si>
  <si>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</si>
  <si>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</si>
  <si>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</si>
  <si>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</si>
  <si>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</si>
  <si>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</si>
  <si>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</si>
  <si>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</si>
  <si>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</si>
  <si>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</si>
  <si>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</si>
  <si>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</si>
  <si>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</si>
  <si>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</si>
  <si>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</si>
  <si>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</si>
  <si>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</si>
  <si>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</si>
  <si>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</si>
  <si>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</si>
  <si>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</si>
  <si>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</si>
  <si>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</si>
  <si>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</si>
  <si>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</si>
  <si>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</si>
  <si>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</si>
  <si>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</si>
  <si>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</si>
  <si>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</si>
  <si>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</si>
  <si>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</si>
  <si>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</si>
  <si>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</si>
  <si>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</si>
  <si>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</si>
  <si>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</si>
  <si>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</si>
  <si>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</si>
  <si>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</si>
  <si>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</si>
  <si>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</si>
  <si>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</si>
  <si>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</si>
  <si>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</si>
  <si>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</si>
  <si>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</si>
  <si>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</si>
  <si>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</si>
  <si>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</si>
  <si>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</si>
  <si>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</si>
  <si>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</si>
  <si>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</si>
  <si>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</si>
  <si>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</si>
  <si>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</si>
  <si>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</si>
  <si>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</si>
  <si>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</si>
  <si>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</si>
  <si>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</si>
  <si>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</si>
  <si>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</si>
  <si>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</si>
  <si>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</si>
  <si>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</si>
  <si>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</si>
  <si>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</si>
  <si>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</si>
  <si>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</si>
  <si>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</si>
  <si>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</si>
  <si>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</si>
  <si>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</si>
  <si>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</si>
  <si>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</si>
  <si>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</si>
  <si>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</si>
  <si>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</si>
  <si>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</si>
  <si>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</si>
  <si>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</si>
  <si>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</si>
  <si>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</si>
  <si>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</si>
  <si>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</si>
  <si>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</si>
  <si>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</si>
  <si>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</si>
  <si>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</si>
  <si>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</si>
  <si>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</si>
  <si>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</si>
  <si>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</si>
  <si>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</si>
  <si>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</si>
  <si>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</si>
  <si>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</si>
  <si>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</si>
  <si>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</si>
  <si>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</si>
  <si>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</si>
  <si>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</si>
  <si>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</si>
  <si>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</si>
  <si>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</si>
  <si>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</si>
  <si>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</si>
  <si>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</si>
  <si>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</si>
  <si>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</si>
  <si>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</si>
  <si>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</si>
  <si>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</si>
  <si>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</si>
  <si>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</si>
  <si>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</si>
  <si>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</si>
  <si>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</si>
  <si>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</si>
  <si>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</si>
  <si>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</si>
  <si>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</si>
  <si>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</si>
  <si>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</si>
  <si>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</si>
  <si>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</si>
  <si>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</si>
  <si>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</si>
  <si>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</si>
  <si>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</si>
  <si>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</si>
  <si>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</si>
  <si>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</si>
  <si>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</si>
  <si>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</si>
  <si>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</si>
  <si>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</si>
  <si>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</si>
  <si>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</si>
  <si>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</si>
  <si>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</si>
  <si>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</si>
  <si>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</si>
  <si>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</si>
  <si>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</si>
  <si>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</si>
  <si>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</si>
  <si>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</si>
  <si>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</si>
  <si>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</si>
  <si>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</si>
  <si>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</si>
  <si>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</si>
  <si>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</si>
  <si>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</si>
  <si>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</si>
  <si>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</si>
  <si>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</si>
  <si>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</si>
  <si>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</si>
  <si>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</si>
  <si>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</si>
  <si>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</si>
  <si>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</si>
  <si>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</si>
  <si>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</si>
  <si>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</si>
  <si>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</si>
  <si>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</si>
  <si>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</si>
  <si>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</si>
  <si>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</si>
  <si>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</si>
  <si>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</si>
  <si>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</si>
  <si>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</si>
  <si>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</si>
  <si>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</si>
  <si>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</si>
  <si>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</si>
  <si>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</si>
  <si>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</si>
  <si>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</si>
  <si>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</si>
  <si>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</si>
  <si>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</si>
  <si>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</si>
  <si>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</si>
  <si>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</si>
  <si>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</si>
  <si>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</si>
  <si>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</si>
  <si>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</si>
  <si>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</si>
  <si>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</si>
  <si>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</si>
  <si>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</si>
  <si>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</si>
  <si>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</si>
  <si>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</si>
  <si>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</si>
  <si>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</si>
  <si>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</si>
  <si>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</si>
  <si>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</si>
  <si>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</si>
  <si>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</si>
  <si>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</si>
  <si>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</si>
  <si>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</si>
  <si>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</si>
  <si>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</si>
  <si>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</si>
  <si>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</si>
  <si>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</si>
  <si>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</si>
  <si>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</si>
  <si>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</si>
  <si>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</si>
  <si>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</si>
  <si>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</si>
  <si>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</si>
  <si>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</si>
  <si>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</si>
  <si>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</si>
  <si>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</si>
  <si>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</si>
  <si>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</si>
  <si>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</si>
  <si>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</si>
  <si>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</si>
  <si>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</si>
  <si>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</si>
  <si>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</si>
  <si>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</si>
  <si>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</si>
  <si>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</si>
  <si>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</si>
  <si>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</si>
  <si>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</si>
  <si>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</si>
  <si>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</si>
  <si>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</si>
  <si>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</si>
  <si>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</si>
  <si>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</si>
  <si>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</si>
  <si>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</si>
  <si>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</si>
  <si>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</si>
  <si>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</si>
  <si>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</si>
  <si>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</si>
  <si>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</si>
  <si>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</si>
  <si>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</si>
  <si>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</si>
  <si>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</si>
  <si>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</si>
  <si>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</si>
  <si>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</si>
  <si>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</si>
  <si>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</si>
  <si>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</si>
  <si>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</si>
  <si>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</si>
  <si>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</si>
  <si>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</si>
  <si>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</si>
  <si>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</si>
  <si>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</si>
  <si>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</si>
  <si>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</si>
  <si>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</si>
  <si>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</si>
  <si>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</si>
  <si>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</si>
  <si>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</si>
  <si>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</si>
  <si>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</si>
  <si>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</si>
  <si>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</si>
  <si>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</si>
  <si>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</si>
  <si>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</si>
  <si>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</si>
  <si>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</si>
  <si>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</si>
  <si>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</si>
  <si>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</si>
  <si>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</si>
  <si>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</si>
  <si>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</si>
  <si>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</si>
  <si>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</si>
  <si>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</si>
  <si>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</si>
  <si>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</si>
  <si>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</si>
  <si>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</si>
  <si>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</si>
  <si>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</si>
  <si>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</si>
  <si>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</si>
  <si>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</si>
  <si>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</si>
  <si>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</si>
  <si>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</si>
  <si>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</si>
  <si>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</si>
  <si>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</si>
  <si>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</si>
  <si>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</si>
  <si>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</si>
  <si>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</si>
  <si>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</si>
  <si>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</si>
  <si>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</si>
  <si>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</si>
  <si>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</si>
  <si>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</si>
  <si>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</si>
  <si>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</si>
  <si>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</si>
  <si>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</si>
  <si>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</si>
  <si>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</si>
  <si>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</si>
  <si>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</si>
  <si>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</si>
  <si>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</si>
  <si>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</si>
  <si>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</si>
  <si>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</si>
  <si>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</si>
  <si>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</si>
  <si>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</si>
  <si>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</si>
  <si>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</si>
  <si>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</si>
  <si>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</si>
  <si>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</si>
  <si>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</si>
  <si>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</si>
  <si>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</si>
  <si>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</si>
  <si>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</si>
  <si>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</si>
  <si>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</si>
  <si>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</si>
  <si>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</si>
  <si>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</si>
  <si>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</si>
  <si>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</si>
  <si>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</si>
  <si>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</si>
  <si>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</si>
  <si>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</si>
  <si>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</si>
  <si>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</si>
  <si>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</si>
  <si>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</si>
  <si>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</si>
  <si>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</si>
  <si>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</si>
  <si>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</si>
  <si>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</si>
  <si>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</si>
  <si>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</si>
  <si>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</si>
  <si>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</si>
  <si>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</si>
  <si>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</si>
  <si>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</si>
  <si>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</si>
  <si>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</si>
  <si>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</si>
  <si>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</si>
  <si>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</si>
  <si>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</si>
  <si>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</si>
  <si>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</si>
  <si>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</si>
  <si>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</si>
  <si>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</si>
  <si>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</si>
  <si>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</si>
  <si>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</si>
  <si>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</si>
  <si>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</si>
  <si>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</si>
  <si>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</si>
  <si>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</si>
  <si>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</si>
  <si>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</si>
  <si>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</si>
  <si>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</si>
  <si>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</si>
  <si>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</si>
  <si>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</si>
  <si>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</si>
  <si>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</si>
  <si>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</si>
  <si>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</si>
  <si>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</si>
  <si>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</si>
  <si>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</si>
  <si>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</si>
  <si>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</si>
  <si>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</si>
  <si>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</si>
  <si>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</si>
  <si>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</si>
  <si>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</si>
  <si>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</si>
  <si>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</si>
  <si>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</si>
  <si>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</si>
  <si>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</si>
  <si>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</si>
  <si>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</si>
  <si>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</si>
  <si>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</si>
  <si>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</si>
  <si>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</si>
  <si>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</si>
  <si>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</si>
  <si>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</si>
  <si>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</si>
  <si>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</si>
  <si>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</si>
  <si>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</si>
  <si>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</si>
  <si>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</si>
  <si>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</si>
  <si>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</si>
  <si>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</si>
  <si>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</si>
  <si>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</si>
  <si>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</si>
  <si>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</si>
  <si>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</si>
  <si>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</si>
  <si>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</si>
  <si>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</si>
  <si>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</si>
  <si>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</si>
  <si>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</si>
  <si>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</si>
  <si>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</si>
  <si>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</si>
  <si>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</si>
  <si>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</si>
  <si>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</si>
  <si>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</si>
  <si>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</si>
  <si>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</si>
  <si>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</si>
  <si>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</si>
  <si>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</si>
  <si>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</si>
  <si>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</si>
  <si>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</si>
  <si>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</si>
  <si>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</si>
  <si>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</si>
  <si>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</si>
  <si>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</si>
  <si>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</si>
  <si>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</si>
  <si>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</si>
  <si>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</si>
  <si>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</si>
  <si>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</si>
  <si>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</si>
  <si>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</si>
  <si>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</si>
  <si>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</si>
  <si>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</si>
  <si>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</si>
  <si>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</si>
  <si>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</si>
  <si>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</si>
  <si>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</si>
  <si>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</si>
  <si>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</si>
  <si>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</si>
  <si>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</si>
  <si>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</si>
  <si>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</si>
  <si>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</si>
  <si>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</si>
  <si>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</si>
  <si>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</si>
  <si>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</si>
  <si>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</si>
  <si>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</si>
  <si>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</si>
  <si>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</si>
  <si>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</si>
  <si>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</si>
  <si>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</si>
  <si>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</si>
  <si>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</si>
  <si>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</si>
  <si>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</si>
  <si>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</si>
  <si>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</si>
  <si>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</si>
  <si>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</si>
  <si>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</si>
  <si>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</si>
  <si>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</si>
  <si>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</si>
  <si>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</si>
  <si>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</si>
  <si>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</si>
  <si>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</si>
  <si>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</si>
  <si>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</si>
  <si>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</si>
  <si>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</si>
  <si>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</si>
  <si>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</si>
  <si>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</si>
  <si>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</si>
  <si>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</si>
  <si>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</si>
  <si>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</si>
  <si>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</si>
  <si>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</si>
  <si>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</si>
  <si>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</si>
  <si>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</si>
  <si>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</si>
  <si>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</si>
  <si>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</si>
  <si>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</si>
  <si>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</si>
  <si>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</si>
  <si>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</si>
  <si>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</si>
  <si>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</si>
  <si>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</si>
  <si>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</si>
  <si>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</si>
  <si>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</si>
  <si>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</si>
  <si>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</si>
  <si>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</si>
  <si>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</si>
  <si>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</si>
  <si>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</si>
  <si>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</si>
  <si>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</si>
  <si>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</si>
  <si>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</si>
  <si>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</si>
  <si>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</si>
  <si>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</si>
  <si>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</si>
  <si>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</si>
  <si>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</si>
  <si>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</si>
  <si>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</si>
  <si>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</si>
  <si>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</si>
  <si>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</si>
  <si>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</si>
  <si>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</si>
  <si>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</si>
  <si>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</si>
  <si>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</si>
  <si>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</si>
  <si>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</si>
  <si>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</si>
  <si>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</si>
  <si>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</si>
  <si>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</si>
  <si>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</si>
  <si>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</si>
  <si>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</si>
  <si>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</si>
  <si>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</si>
  <si>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</si>
  <si>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</si>
  <si>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</si>
  <si>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</si>
  <si>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</si>
  <si>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</si>
  <si>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</si>
  <si>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</si>
  <si>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</si>
  <si>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</si>
  <si>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</si>
  <si>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</si>
  <si>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</si>
  <si>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</si>
  <si>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</si>
  <si>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</si>
  <si>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</si>
  <si>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</si>
  <si>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</si>
  <si>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</si>
  <si>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</si>
  <si>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</si>
  <si>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</si>
  <si>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</si>
  <si>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</si>
  <si>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</si>
  <si>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</si>
  <si>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</si>
  <si>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</si>
  <si>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</si>
  <si>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</si>
  <si>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</si>
  <si>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</si>
  <si>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</si>
  <si>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</si>
  <si>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</si>
  <si>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</si>
  <si>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</si>
  <si>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</si>
  <si>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</si>
  <si>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</si>
  <si>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</si>
  <si>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</si>
  <si>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</si>
  <si>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</si>
  <si>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</si>
  <si>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</si>
  <si>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</si>
  <si>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</si>
  <si>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</si>
  <si>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</si>
  <si>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</si>
  <si>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</si>
  <si>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</si>
  <si>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</si>
  <si>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</si>
  <si>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</si>
  <si>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</si>
  <si>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</si>
  <si>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</si>
  <si>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</si>
  <si>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</si>
  <si>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</si>
  <si>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</si>
  <si>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</si>
  <si>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</si>
  <si>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</si>
  <si>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</si>
  <si>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</si>
  <si>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</si>
  <si>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</si>
  <si>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</si>
  <si>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</si>
  <si>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</si>
  <si>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</si>
  <si>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</si>
  <si>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</si>
  <si>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</si>
  <si>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</si>
  <si>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</si>
  <si>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</si>
  <si>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</si>
  <si>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</si>
  <si>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</si>
  <si>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</si>
  <si>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</si>
  <si>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</si>
  <si>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</si>
  <si>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</si>
  <si>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</si>
  <si>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</si>
  <si>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</si>
  <si>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</si>
  <si>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</si>
  <si>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</si>
  <si>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</si>
  <si>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</si>
  <si>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</si>
  <si>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</si>
  <si>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</si>
  <si>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</si>
  <si>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</si>
  <si>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</si>
  <si>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</si>
  <si>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</si>
  <si>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</si>
  <si>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</si>
  <si>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</si>
  <si>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</si>
  <si>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</si>
  <si>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</si>
  <si>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</si>
  <si>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</si>
  <si>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</si>
  <si>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</si>
  <si>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</si>
  <si>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</si>
  <si>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</si>
  <si>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</si>
  <si>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</si>
  <si>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</si>
  <si>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</si>
  <si>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</si>
  <si>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</si>
  <si>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</si>
  <si>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</si>
  <si>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</si>
  <si>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</si>
  <si>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</si>
  <si>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</si>
  <si>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</si>
  <si>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</si>
  <si>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</si>
  <si>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</si>
  <si>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</si>
  <si>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</si>
  <si>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</si>
  <si>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</si>
  <si>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</si>
  <si>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</si>
  <si>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</si>
  <si>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</si>
  <si>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</si>
  <si>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</si>
  <si>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</si>
  <si>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</si>
  <si>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</si>
  <si>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</si>
  <si>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</si>
  <si>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</si>
  <si>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</si>
  <si>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</si>
  <si>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</si>
  <si>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</si>
  <si>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</si>
  <si>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</si>
  <si>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</si>
  <si>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</si>
  <si>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</si>
  <si>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</si>
  <si>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</si>
  <si>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</si>
  <si>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</si>
  <si>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</si>
  <si>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</si>
  <si>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</si>
  <si>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</si>
  <si>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</si>
  <si>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</si>
  <si>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</si>
  <si>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</si>
  <si>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</si>
  <si>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</si>
  <si>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</si>
  <si>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</si>
  <si>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</si>
  <si>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</si>
  <si>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</si>
  <si>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</si>
  <si>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</si>
  <si>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</si>
  <si>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</si>
  <si>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</si>
  <si>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</si>
  <si>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</si>
  <si>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</si>
  <si>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</si>
  <si>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</si>
  <si>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</si>
  <si>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</si>
  <si>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</si>
  <si>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</si>
  <si>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</si>
  <si>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</si>
  <si>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</si>
  <si>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</si>
  <si>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</si>
  <si>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</si>
  <si>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</si>
  <si>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</si>
  <si>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</si>
  <si>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</si>
  <si>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</si>
  <si>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</si>
  <si>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</si>
  <si>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</si>
  <si>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</si>
  <si>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</si>
  <si>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</si>
  <si>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</si>
  <si>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</si>
  <si>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</si>
  <si>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</si>
  <si>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</si>
  <si>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</si>
  <si>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</si>
  <si>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</si>
  <si>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</si>
  <si>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</si>
  <si>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</si>
  <si>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</si>
  <si>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</si>
  <si>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</si>
  <si>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</si>
  <si>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</si>
  <si>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</si>
  <si>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</si>
  <si>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</si>
  <si>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</si>
  <si>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</si>
  <si>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</si>
  <si>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</si>
  <si>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</si>
  <si>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</si>
  <si>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</si>
  <si>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</si>
  <si>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</si>
  <si>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</si>
  <si>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</si>
  <si>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</si>
  <si>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</si>
  <si>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</si>
  <si>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</si>
  <si>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</si>
  <si>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</si>
  <si>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</si>
  <si>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</si>
  <si>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</si>
  <si>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</si>
  <si>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</si>
  <si>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</si>
  <si>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</si>
  <si>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</si>
  <si>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</si>
  <si>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</si>
  <si>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</si>
  <si>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</si>
  <si>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</si>
  <si>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</si>
  <si>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</si>
  <si>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</si>
  <si>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</si>
  <si>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</si>
  <si>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</si>
  <si>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</si>
  <si>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</si>
  <si>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</si>
  <si>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</si>
  <si>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</si>
  <si>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</si>
  <si>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</si>
  <si>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</si>
  <si>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</si>
  <si>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</si>
  <si>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</si>
  <si>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</si>
  <si>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</si>
  <si>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</si>
  <si>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</si>
  <si>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</si>
  <si>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</si>
  <si>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</si>
  <si>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</si>
  <si>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</si>
  <si>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</si>
  <si>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</si>
  <si>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</si>
  <si>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</si>
  <si>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</si>
  <si>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</si>
  <si>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</si>
  <si>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</si>
  <si>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</si>
  <si>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</si>
  <si>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</si>
  <si>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</si>
  <si>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</si>
  <si>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</si>
  <si>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</si>
  <si>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</si>
  <si>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</si>
  <si>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</si>
  <si>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</si>
  <si>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</si>
  <si>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</si>
  <si>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</si>
  <si>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</si>
  <si>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</si>
  <si>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</si>
  <si>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</si>
  <si>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</si>
  <si>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</si>
  <si>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</si>
  <si>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</si>
  <si>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</si>
  <si>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</si>
  <si>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</si>
  <si>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</si>
  <si>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</si>
  <si>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</si>
  <si>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</si>
  <si>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</si>
  <si>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</si>
  <si>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</si>
  <si>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</si>
  <si>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</si>
  <si>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</si>
  <si>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</si>
  <si>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</si>
  <si>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</si>
  <si>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</si>
  <si>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</si>
  <si>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</si>
  <si>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</si>
  <si>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</si>
  <si>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</si>
  <si>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</si>
  <si>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</si>
  <si>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</si>
  <si>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</si>
  <si>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</si>
  <si>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</si>
  <si>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</si>
  <si>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</si>
  <si>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</si>
  <si>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</si>
  <si>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</si>
  <si>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</si>
  <si>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</si>
  <si>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</si>
  <si>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</si>
  <si>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</si>
  <si>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</si>
  <si>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</si>
  <si>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</si>
  <si>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</si>
  <si>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</si>
  <si>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</si>
  <si>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</si>
  <si>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</si>
  <si>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</si>
  <si>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</si>
  <si>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</si>
  <si>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</si>
  <si>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</si>
  <si>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</si>
  <si>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</si>
  <si>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</si>
  <si>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</si>
  <si>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</si>
  <si>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</si>
  <si>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</si>
  <si>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</si>
  <si>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</si>
  <si>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</si>
  <si>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</si>
  <si>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</si>
  <si>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</si>
  <si>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</si>
  <si>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</si>
  <si>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</si>
  <si>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</si>
  <si>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</si>
  <si>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</si>
  <si>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</si>
  <si>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</si>
  <si>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</si>
  <si>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</si>
  <si>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</si>
  <si>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</si>
  <si>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</si>
  <si>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</si>
  <si>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</si>
  <si>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</si>
  <si>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</si>
  <si>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</si>
  <si>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</si>
  <si>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</si>
  <si>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</si>
  <si>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</si>
  <si>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</si>
  <si>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</si>
  <si>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</si>
  <si>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</si>
  <si>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</si>
  <si>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</si>
  <si>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</si>
  <si>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</si>
  <si>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</si>
  <si>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</si>
  <si>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</si>
  <si>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</si>
  <si>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</si>
  <si>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</si>
  <si>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</si>
  <si>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</si>
  <si>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</si>
  <si>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</si>
  <si>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</si>
  <si>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</si>
  <si>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</si>
  <si>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</si>
  <si>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</si>
  <si>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</si>
  <si>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</si>
  <si>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</si>
  <si>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</si>
  <si>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</si>
  <si>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</si>
  <si>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</si>
  <si>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</si>
  <si>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</si>
  <si>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</si>
  <si>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</si>
  <si>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</si>
  <si>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</si>
  <si>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</si>
  <si>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</si>
  <si>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</si>
  <si>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</si>
  <si>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</si>
  <si>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</si>
  <si>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</si>
  <si>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</si>
  <si>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</si>
  <si>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</si>
  <si>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</si>
  <si>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</si>
  <si>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</si>
  <si>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</si>
  <si>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</si>
  <si>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</si>
  <si>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</si>
  <si>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</si>
  <si>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</si>
  <si>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</si>
  <si>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</si>
  <si>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</si>
  <si>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</si>
  <si>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</si>
  <si>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</si>
  <si>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</si>
  <si>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</si>
  <si>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</si>
  <si>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</si>
  <si>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</si>
  <si>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</si>
  <si>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</si>
  <si>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</si>
  <si>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</si>
  <si>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</si>
  <si>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</si>
  <si>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</si>
  <si>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</si>
  <si>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</si>
  <si>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</si>
  <si>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</si>
  <si>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</si>
  <si>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</si>
  <si>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</si>
  <si>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</si>
  <si>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</si>
  <si>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</si>
  <si>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</si>
  <si>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</si>
  <si>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</si>
  <si>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</si>
  <si>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</si>
  <si>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</si>
  <si>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</si>
  <si>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</si>
  <si>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</si>
  <si>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</si>
  <si>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</si>
  <si>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</si>
  <si>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</si>
  <si>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</si>
  <si>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</si>
  <si>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</si>
  <si>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</si>
  <si>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</si>
  <si>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</si>
  <si>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</si>
  <si>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</si>
  <si>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</si>
  <si>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</si>
  <si>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</si>
  <si>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</si>
  <si>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</si>
  <si>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</si>
  <si>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</si>
  <si>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</si>
  <si>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</si>
  <si>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</si>
  <si>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</si>
  <si>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</si>
  <si>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</si>
  <si>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</si>
  <si>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</si>
  <si>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</si>
  <si>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</si>
  <si>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</si>
  <si>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</si>
  <si>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</si>
  <si>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</si>
  <si>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</si>
  <si>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</si>
  <si>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</si>
  <si>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</si>
  <si>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</si>
  <si>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</si>
  <si>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</si>
  <si>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</si>
  <si>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</si>
  <si>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</si>
  <si>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</si>
  <si>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</si>
  <si>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</si>
  <si>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</si>
  <si>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</si>
  <si>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</si>
  <si>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</si>
  <si>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</si>
  <si>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</si>
  <si>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</si>
  <si>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</si>
  <si>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</si>
  <si>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</si>
  <si>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</si>
  <si>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</si>
  <si>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</si>
  <si>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</si>
  <si>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</si>
  <si>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</si>
  <si>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</si>
  <si>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</si>
  <si>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</si>
  <si>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</si>
  <si>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</si>
  <si>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</si>
  <si>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</si>
  <si>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</si>
  <si>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</si>
  <si>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</si>
  <si>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</si>
  <si>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</si>
  <si>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</si>
  <si>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</si>
  <si>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</si>
  <si>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</si>
  <si>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</si>
  <si>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</si>
  <si>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</si>
  <si>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</si>
  <si>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</si>
  <si>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</si>
  <si>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</si>
  <si>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</si>
  <si>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</si>
  <si>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</si>
  <si>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</si>
  <si>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</si>
  <si>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</si>
  <si>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</si>
  <si>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</si>
  <si>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</si>
  <si>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</si>
  <si>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</si>
  <si>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</si>
  <si>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</si>
  <si>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</si>
  <si>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</si>
  <si>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</si>
  <si>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</si>
  <si>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</si>
  <si>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</si>
  <si>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</si>
  <si>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</si>
  <si>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</si>
  <si>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</si>
  <si>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</si>
  <si>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</si>
  <si>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</si>
  <si>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</si>
  <si>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</si>
  <si>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</si>
  <si>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</si>
  <si>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</si>
  <si>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</si>
  <si>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</si>
  <si>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</si>
  <si>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</si>
  <si>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</si>
  <si>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</si>
  <si>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</si>
  <si>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</si>
  <si>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</si>
  <si>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</si>
  <si>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</si>
  <si>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</si>
  <si>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</si>
  <si>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</si>
  <si>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</si>
  <si>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</si>
  <si>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</si>
  <si>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</si>
  <si>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</si>
  <si>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</si>
  <si>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</si>
  <si>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</si>
  <si>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</si>
  <si>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</si>
  <si>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</si>
  <si>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</si>
  <si>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</si>
  <si>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</si>
  <si>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</si>
  <si>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</si>
  <si>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</si>
  <si>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</si>
  <si>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</si>
  <si>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</si>
  <si>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</si>
  <si>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</si>
  <si>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</si>
  <si>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</si>
  <si>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</si>
  <si>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</si>
  <si>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</si>
  <si>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</si>
  <si>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</si>
  <si>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</si>
  <si>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</si>
  <si>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</si>
  <si>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</si>
  <si>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</si>
  <si>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</si>
  <si>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</si>
  <si>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</si>
  <si>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</si>
  <si>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</si>
  <si>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</si>
  <si>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</si>
  <si>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</si>
  <si>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</si>
  <si>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</si>
  <si>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</si>
  <si>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</si>
  <si>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</si>
  <si>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</si>
  <si>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</si>
  <si>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</si>
  <si>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</si>
  <si>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</si>
  <si>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</si>
  <si>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</si>
  <si>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</si>
  <si>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</si>
  <si>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</si>
  <si>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</si>
  <si>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</si>
  <si>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</si>
  <si>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</si>
  <si>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</si>
  <si>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</si>
  <si>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</si>
  <si>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</si>
  <si>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</si>
  <si>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</si>
  <si>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</si>
  <si>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</si>
  <si>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</si>
  <si>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</si>
  <si>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</si>
  <si>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</si>
  <si>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</si>
  <si>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</si>
  <si>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</si>
  <si>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</si>
  <si>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</si>
  <si>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</si>
  <si>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</si>
  <si>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</si>
  <si>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</si>
  <si>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</si>
  <si>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</si>
  <si>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</si>
  <si>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</si>
  <si>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</si>
  <si>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</si>
  <si>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</si>
  <si>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</si>
  <si>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</si>
  <si>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</si>
  <si>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</si>
  <si>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</si>
  <si>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</si>
  <si>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</si>
  <si>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</si>
  <si>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</si>
  <si>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</si>
  <si>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</si>
  <si>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</si>
  <si>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</si>
  <si>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</si>
  <si>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</si>
  <si>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</si>
  <si>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</si>
  <si>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</si>
  <si>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</si>
  <si>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</si>
  <si>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</si>
  <si>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</si>
  <si>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</si>
  <si>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</si>
  <si>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</si>
  <si>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</si>
  <si>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</si>
  <si>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</si>
  <si>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</si>
  <si>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</si>
  <si>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</si>
  <si>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</si>
  <si>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</si>
  <si>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</si>
  <si>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</si>
  <si>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</si>
  <si>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</si>
  <si>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</si>
  <si>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</si>
  <si>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</si>
  <si>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</si>
  <si>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</si>
  <si>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</si>
  <si>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</si>
  <si>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</si>
  <si>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</si>
  <si>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</si>
  <si>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</si>
  <si>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</si>
  <si>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</si>
  <si>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</si>
  <si>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</si>
  <si>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</si>
  <si>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</si>
  <si>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</si>
  <si>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</si>
  <si>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</si>
  <si>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</si>
  <si>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</si>
  <si>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</si>
  <si>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</si>
  <si>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</si>
  <si>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</si>
  <si>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</si>
  <si>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</si>
  <si>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</si>
  <si>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</si>
  <si>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</si>
  <si>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</si>
  <si>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</si>
  <si>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</si>
  <si>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</si>
  <si>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</si>
  <si>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</si>
  <si>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</si>
  <si>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</si>
  <si>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</si>
  <si>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</si>
  <si>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</si>
  <si>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</si>
  <si>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</si>
  <si>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</si>
  <si>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</si>
  <si>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</si>
  <si>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</si>
  <si>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</si>
  <si>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</si>
  <si>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</si>
  <si>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</si>
  <si>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</si>
  <si>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</si>
  <si>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</si>
  <si>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</si>
  <si>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</si>
  <si>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</si>
  <si>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</si>
  <si>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</si>
  <si>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</si>
  <si>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</si>
  <si>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</si>
  <si>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</si>
  <si>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</si>
  <si>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</si>
  <si>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</si>
  <si>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</si>
  <si>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</si>
  <si>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</si>
  <si>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</si>
  <si>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</si>
  <si>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</si>
  <si>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</si>
  <si>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</si>
  <si>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</si>
  <si>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</si>
  <si>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</si>
  <si>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</si>
  <si>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</si>
  <si>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</si>
  <si>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</si>
  <si>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</si>
  <si>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</si>
  <si>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</si>
  <si>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</si>
  <si>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</si>
  <si>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</si>
  <si>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</si>
  <si>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</si>
  <si>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</si>
  <si>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</si>
  <si>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</si>
  <si>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</si>
  <si>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</si>
  <si>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</si>
  <si>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</si>
  <si>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</si>
  <si>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</si>
  <si>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</si>
  <si>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</si>
  <si>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</si>
  <si>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</si>
  <si>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</si>
  <si>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</si>
  <si>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</si>
  <si>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</si>
  <si>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</si>
  <si>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</si>
  <si>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</si>
  <si>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</si>
  <si>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</si>
  <si>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</si>
  <si>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</si>
  <si>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</si>
  <si>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</si>
  <si>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</si>
  <si>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</si>
  <si>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</si>
  <si>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</si>
  <si>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</si>
  <si>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</si>
  <si>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</si>
  <si>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</si>
  <si>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</si>
  <si>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</si>
  <si>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</si>
  <si>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</si>
  <si>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</si>
  <si>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</si>
  <si>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</si>
  <si>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</si>
  <si>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</si>
  <si>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</si>
  <si>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</si>
  <si>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</si>
  <si>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</si>
  <si>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</si>
  <si>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</si>
  <si>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</si>
  <si>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</si>
  <si>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</si>
  <si>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</si>
  <si>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</si>
  <si>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</si>
  <si>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</si>
  <si>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</si>
  <si>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</si>
  <si>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</si>
  <si>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</si>
  <si>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</si>
  <si>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</si>
  <si>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</si>
  <si>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</si>
  <si>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</si>
  <si>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</si>
  <si>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</si>
  <si>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</si>
  <si>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</si>
  <si>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</si>
  <si>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</si>
  <si>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</si>
  <si>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</si>
  <si>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</si>
  <si>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</si>
  <si>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</si>
  <si>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</si>
  <si>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</si>
  <si>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</si>
  <si>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</si>
  <si>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</si>
  <si>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</si>
  <si>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</si>
  <si>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</si>
  <si>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</si>
  <si>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</si>
  <si>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</si>
  <si>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</si>
  <si>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</si>
  <si>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</si>
  <si>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</si>
  <si>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</si>
  <si>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</si>
  <si>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</si>
  <si>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</si>
  <si>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</si>
  <si>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</si>
  <si>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</si>
  <si>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</si>
  <si>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</si>
  <si>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</si>
  <si>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</si>
  <si>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</si>
  <si>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</si>
  <si>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</si>
  <si>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</si>
  <si>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</si>
  <si>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</si>
  <si>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</si>
  <si>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</si>
  <si>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</si>
  <si>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</si>
  <si>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</si>
  <si>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</si>
  <si>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</si>
  <si>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</si>
  <si>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</si>
  <si>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</si>
  <si>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</si>
  <si>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</si>
  <si>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</si>
  <si>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</si>
  <si>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</si>
  <si>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</si>
  <si>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</si>
  <si>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</si>
  <si>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</si>
  <si>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</si>
  <si>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</si>
  <si>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</si>
  <si>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</si>
  <si>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</si>
  <si>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</si>
  <si>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</si>
  <si>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</si>
  <si>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</si>
  <si>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</si>
  <si>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</si>
  <si>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</si>
  <si>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</si>
  <si>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</si>
  <si>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</si>
  <si>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</si>
  <si>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</si>
  <si>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</si>
  <si>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</si>
  <si>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</si>
  <si>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</si>
  <si>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</si>
  <si>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</si>
  <si>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</si>
  <si>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</si>
  <si>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</si>
  <si>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</si>
  <si>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</si>
  <si>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</si>
  <si>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</si>
  <si>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</si>
  <si>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</si>
  <si>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</si>
  <si>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</si>
  <si>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</si>
  <si>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</si>
  <si>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</si>
  <si>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</si>
  <si>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</si>
  <si>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</si>
  <si>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</si>
  <si>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</si>
  <si>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</si>
  <si>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</si>
  <si>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</si>
  <si>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</si>
  <si>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</si>
  <si>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</si>
  <si>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</si>
  <si>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</si>
  <si>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</si>
  <si>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</si>
  <si>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</si>
  <si>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</si>
  <si>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</si>
  <si>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</si>
  <si>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</si>
  <si>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</si>
  <si>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</si>
  <si>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</si>
  <si>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</si>
  <si>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</si>
  <si>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</si>
  <si>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</si>
  <si>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</si>
  <si>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</si>
  <si>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</si>
  <si>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</si>
  <si>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</si>
  <si>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</si>
  <si>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</si>
  <si>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</si>
  <si>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</si>
  <si>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</si>
  <si>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</si>
  <si>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</si>
  <si>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</si>
  <si>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</si>
  <si>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</si>
  <si>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</si>
  <si>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</si>
  <si>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</si>
  <si>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</si>
  <si>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</si>
  <si>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</si>
  <si>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</si>
  <si>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</si>
  <si>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</si>
  <si>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</si>
  <si>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</si>
  <si>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</si>
  <si>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</si>
  <si>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</si>
  <si>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</si>
  <si>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</si>
  <si>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</si>
  <si>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</si>
  <si>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</si>
  <si>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</si>
  <si>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</si>
  <si>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</si>
  <si>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</si>
  <si>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</si>
  <si>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</si>
  <si>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</si>
  <si>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</si>
  <si>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</si>
  <si>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</si>
  <si>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</si>
  <si>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</si>
  <si>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</si>
  <si>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</si>
  <si>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</si>
  <si>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</si>
  <si>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</si>
  <si>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</si>
  <si>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</si>
  <si>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</si>
  <si>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</si>
  <si>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</si>
  <si>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</si>
  <si>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</si>
  <si>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</si>
  <si>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</si>
  <si>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</si>
  <si>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</si>
  <si>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</si>
  <si>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</si>
  <si>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</si>
  <si>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</si>
  <si>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</si>
  <si>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</si>
  <si>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</si>
  <si>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</si>
  <si>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</si>
  <si>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</si>
  <si>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</si>
  <si>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</si>
  <si>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</si>
  <si>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</si>
  <si>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</si>
  <si>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</si>
  <si>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</si>
  <si>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</si>
  <si>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</si>
  <si>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</si>
  <si>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</si>
  <si>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</si>
  <si>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</si>
  <si>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</si>
  <si>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</si>
  <si>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</si>
  <si>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</si>
  <si>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</si>
  <si>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</si>
  <si>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</si>
  <si>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</si>
  <si>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</si>
  <si>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</si>
  <si>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</si>
  <si>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</si>
  <si>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</si>
  <si>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</si>
  <si>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</si>
  <si>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</si>
  <si>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</si>
  <si>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</si>
  <si>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</si>
  <si>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</si>
  <si>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</si>
  <si>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</si>
  <si>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</si>
  <si>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</si>
  <si>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</si>
  <si>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</si>
  <si>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</si>
  <si>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</si>
  <si>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</si>
  <si>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</si>
  <si>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</si>
  <si>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</si>
  <si>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</si>
  <si>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</si>
  <si>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</si>
  <si>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</si>
  <si>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</si>
  <si>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</si>
  <si>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</si>
  <si>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</si>
  <si>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</si>
  <si>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</si>
  <si>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</si>
  <si>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</si>
  <si>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</si>
  <si>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</si>
  <si>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</si>
  <si>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</si>
  <si>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</si>
  <si>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</si>
  <si>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</si>
  <si>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</si>
  <si>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</si>
  <si>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</si>
  <si>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</si>
  <si>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</si>
  <si>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</si>
  <si>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</si>
  <si>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</si>
  <si>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</si>
  <si>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</si>
  <si>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</si>
  <si>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</si>
  <si>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</si>
  <si>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</si>
  <si>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</si>
  <si>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</si>
  <si>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</si>
  <si>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</si>
  <si>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</si>
  <si>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</si>
  <si>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</si>
  <si>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</si>
  <si>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</si>
  <si>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</si>
  <si>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</si>
  <si>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</si>
  <si>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</si>
  <si>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</si>
  <si>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</si>
  <si>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</si>
  <si>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</si>
  <si>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</si>
  <si>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</si>
  <si>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</si>
  <si>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</si>
  <si>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</si>
  <si>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</si>
  <si>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</si>
  <si>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</si>
  <si>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</si>
  <si>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</si>
  <si>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</si>
  <si>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</si>
  <si>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</si>
  <si>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</si>
  <si>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</si>
  <si>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</si>
  <si>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</si>
  <si>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</si>
  <si>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</si>
  <si>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</si>
  <si>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</si>
  <si>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</si>
  <si>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</si>
  <si>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</si>
  <si>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</si>
  <si>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</si>
  <si>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</si>
  <si>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</si>
  <si>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</si>
  <si>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</si>
  <si>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</si>
  <si>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</si>
  <si>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</si>
  <si>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</si>
  <si>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</si>
  <si>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</si>
  <si>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</si>
  <si>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</si>
  <si>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</si>
  <si>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</si>
  <si>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</si>
  <si>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</si>
  <si>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</si>
  <si>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</si>
  <si>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</si>
  <si>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</si>
  <si>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</si>
  <si>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</si>
  <si>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</si>
  <si>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</si>
  <si>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</si>
  <si>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</si>
  <si>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</si>
  <si>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</si>
  <si>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</si>
  <si>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</si>
  <si>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</si>
  <si>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</si>
  <si>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</si>
  <si>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</si>
  <si>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</si>
  <si>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</si>
  <si>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</si>
  <si>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</si>
  <si>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</si>
  <si>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</si>
  <si>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</si>
  <si>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</si>
  <si>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</si>
  <si>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</si>
  <si>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</si>
  <si>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</si>
  <si>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</si>
  <si>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</si>
  <si>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</si>
  <si>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</si>
  <si>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</si>
  <si>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</si>
  <si>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</si>
  <si>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</si>
  <si>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</si>
  <si>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</si>
  <si>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</si>
  <si>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</si>
  <si>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</si>
  <si>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</si>
  <si>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</si>
  <si>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</si>
  <si>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</si>
  <si>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</si>
  <si>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</si>
  <si>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</si>
  <si>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</si>
  <si>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</si>
  <si>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</si>
  <si>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</si>
  <si>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</si>
  <si>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</si>
  <si>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</si>
  <si>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</si>
  <si>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</si>
  <si>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</si>
  <si>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</si>
  <si>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</si>
  <si>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</si>
  <si>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</si>
  <si>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</si>
  <si>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</si>
  <si>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</si>
  <si>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</si>
  <si>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</si>
  <si>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</si>
  <si>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</si>
  <si>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</si>
  <si>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</si>
  <si>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</si>
  <si>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</si>
  <si>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</si>
  <si>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</si>
  <si>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</si>
  <si>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</si>
  <si>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</si>
  <si>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</si>
  <si>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</si>
  <si>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</si>
  <si>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</si>
  <si>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</si>
  <si>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</si>
  <si>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</si>
  <si>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</si>
  <si>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</si>
  <si>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</si>
  <si>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</si>
  <si>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</si>
  <si>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</si>
  <si>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</si>
  <si>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</si>
  <si>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</si>
  <si>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</si>
  <si>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</si>
  <si>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</si>
  <si>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</si>
  <si>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</si>
  <si>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</si>
  <si>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</si>
  <si>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</si>
  <si>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</si>
  <si>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</si>
  <si>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</si>
  <si>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</si>
  <si>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</si>
  <si>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</si>
  <si>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</si>
  <si>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</si>
  <si>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</si>
  <si>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</si>
  <si>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</si>
  <si>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</si>
  <si>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</si>
  <si>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</si>
  <si>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</si>
  <si>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</si>
  <si>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</si>
  <si>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</si>
  <si>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</si>
  <si>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</si>
  <si>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</si>
  <si>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</si>
  <si>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</si>
  <si>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</si>
  <si>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</si>
  <si>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</si>
  <si>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</si>
  <si>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</si>
  <si>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</si>
  <si>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</si>
  <si>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</si>
  <si>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</si>
  <si>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</si>
  <si>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</si>
  <si>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</si>
  <si>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</si>
  <si>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</si>
  <si>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</si>
  <si>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</si>
  <si>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</si>
  <si>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</si>
  <si>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</si>
  <si>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</si>
  <si>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</si>
  <si>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</si>
  <si>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</si>
  <si>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</si>
  <si>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</si>
  <si>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</si>
  <si>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</si>
  <si>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</si>
  <si>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</si>
  <si>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</si>
  <si>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</si>
  <si>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</si>
  <si>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</si>
  <si>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</si>
  <si>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</si>
  <si>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</si>
  <si>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</si>
  <si>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</si>
  <si>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</si>
  <si>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</si>
  <si>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</si>
  <si>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</si>
  <si>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</si>
  <si>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</si>
  <si>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</si>
  <si>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</si>
  <si>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</si>
  <si>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</si>
  <si>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</si>
  <si>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</si>
  <si>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</si>
  <si>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</si>
  <si>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</si>
  <si>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</si>
  <si>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</si>
  <si>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</si>
  <si>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</si>
  <si>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</si>
  <si>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</si>
  <si>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</si>
  <si>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</si>
  <si>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</si>
  <si>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</si>
  <si>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</si>
  <si>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</si>
  <si>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</si>
  <si>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</si>
  <si>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</si>
  <si>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</si>
  <si>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</si>
  <si>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</si>
  <si>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</si>
  <si>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</si>
  <si>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</si>
  <si>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</si>
  <si>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</si>
  <si>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</si>
  <si>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</si>
  <si>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</si>
  <si>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</si>
  <si>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</si>
  <si>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</si>
  <si>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</si>
  <si>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</si>
  <si>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</si>
  <si>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</si>
  <si>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</si>
  <si>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</si>
  <si>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</si>
  <si>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</si>
  <si>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</si>
  <si>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</si>
  <si>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</si>
  <si>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</si>
  <si>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</si>
  <si>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</si>
  <si>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</si>
  <si>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</si>
  <si>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</si>
  <si>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</si>
  <si>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</si>
  <si>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</si>
  <si>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</si>
  <si>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</si>
  <si>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</si>
  <si>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</si>
  <si>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</si>
  <si>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</si>
  <si>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</si>
  <si>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</si>
  <si>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</si>
  <si>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</si>
  <si>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</si>
  <si>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</si>
  <si>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</si>
  <si>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</si>
  <si>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</si>
  <si>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</si>
  <si>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</si>
  <si>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</si>
  <si>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</si>
  <si>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</si>
  <si>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</si>
  <si>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</si>
  <si>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</si>
  <si>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</si>
  <si>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</si>
  <si>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</si>
  <si>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</si>
  <si>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</si>
  <si>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</si>
  <si>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</si>
  <si>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</si>
  <si>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</si>
  <si>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</si>
  <si>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</si>
  <si>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</si>
  <si>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</si>
  <si>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</si>
  <si>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</si>
  <si>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</si>
  <si>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</si>
  <si>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</si>
  <si>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</si>
  <si>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</si>
  <si>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</si>
  <si>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</si>
  <si>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</si>
  <si>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</si>
  <si>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</si>
  <si>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</si>
  <si>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</si>
  <si>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</si>
  <si>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</si>
  <si>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</si>
  <si>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</si>
  <si>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</si>
  <si>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</si>
  <si>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</si>
  <si>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</si>
  <si>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</si>
  <si>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</si>
  <si>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</si>
  <si>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</si>
  <si>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</si>
  <si>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</si>
  <si>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</si>
  <si>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</si>
  <si>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</si>
  <si>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</si>
  <si>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</si>
  <si>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</si>
  <si>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</si>
  <si>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</si>
  <si>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</si>
  <si>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</si>
  <si>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</si>
  <si>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</si>
  <si>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</si>
  <si>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</si>
  <si>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</si>
  <si>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</si>
  <si>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</si>
  <si>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</si>
  <si>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</si>
  <si>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</si>
  <si>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</si>
  <si>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</si>
  <si>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</si>
  <si>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</si>
  <si>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</si>
  <si>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</si>
  <si>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</si>
  <si>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</si>
  <si>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</si>
  <si>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</si>
  <si>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</si>
  <si>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</si>
  <si>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</si>
  <si>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</si>
  <si>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</si>
  <si>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</si>
  <si>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</si>
  <si>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</si>
  <si>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</si>
  <si>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</si>
  <si>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</si>
  <si>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</si>
  <si>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</si>
  <si>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</si>
  <si>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</si>
  <si>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</si>
  <si>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</si>
  <si>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</si>
  <si>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</si>
  <si>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</si>
  <si>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</si>
  <si>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</si>
  <si>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</si>
  <si>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</si>
  <si>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</si>
  <si>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</si>
  <si>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</si>
  <si>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</si>
  <si>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</si>
  <si>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</si>
  <si>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</si>
  <si>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</si>
  <si>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</si>
  <si>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</si>
  <si>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</si>
  <si>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</si>
  <si>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</si>
  <si>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</si>
  <si>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</si>
  <si>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</si>
  <si>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</si>
  <si>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</si>
  <si>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</si>
  <si>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</si>
  <si>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</si>
  <si>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</si>
  <si>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</si>
  <si>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</si>
  <si>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</si>
  <si>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</si>
  <si>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</si>
  <si>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</si>
  <si>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</si>
  <si>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</si>
  <si>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</si>
  <si>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</si>
  <si>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</si>
  <si>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</si>
  <si>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</si>
  <si>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</si>
  <si>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</si>
  <si>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</si>
  <si>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</si>
  <si>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</si>
  <si>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</si>
  <si>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</si>
  <si>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</si>
  <si>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</si>
  <si>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</si>
  <si>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</si>
  <si>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</si>
  <si>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</si>
  <si>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</si>
  <si>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</si>
  <si>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</si>
  <si>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</si>
  <si>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</si>
  <si>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</si>
  <si>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</si>
  <si>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</si>
  <si>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</si>
  <si>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</si>
  <si>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</si>
  <si>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</si>
  <si>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</si>
  <si>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</si>
  <si>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</si>
  <si>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</si>
  <si>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</si>
  <si>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</si>
  <si>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</si>
  <si>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</si>
  <si>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</si>
  <si>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</si>
  <si>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</si>
  <si>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</si>
  <si>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</si>
  <si>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</si>
  <si>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</si>
  <si>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</si>
  <si>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</si>
  <si>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</si>
  <si>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</si>
  <si>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</si>
  <si>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</si>
  <si>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</si>
  <si>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</si>
  <si>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</si>
  <si>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</si>
  <si>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</si>
  <si>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</si>
  <si>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</si>
  <si>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</si>
  <si>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</si>
  <si>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</si>
  <si>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</si>
  <si>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</si>
  <si>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</si>
  <si>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</si>
  <si>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</si>
  <si>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</si>
  <si>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</si>
  <si>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</si>
  <si>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</si>
  <si>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</si>
  <si>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</si>
  <si>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</si>
  <si>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</si>
  <si>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</si>
  <si>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</si>
  <si>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</si>
  <si>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</si>
  <si>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</si>
  <si>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</si>
  <si>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</si>
  <si>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</si>
  <si>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</si>
  <si>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</si>
  <si>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</si>
  <si>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</si>
  <si>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</si>
  <si>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</si>
  <si>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</si>
  <si>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</si>
  <si>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</si>
  <si>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</si>
  <si>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</si>
  <si>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</si>
  <si>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</si>
  <si>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</si>
  <si>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</si>
  <si>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</si>
  <si>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</si>
  <si>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</si>
  <si>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</si>
  <si>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</si>
  <si>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</si>
  <si>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</si>
  <si>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</si>
  <si>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</si>
  <si>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</si>
  <si>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</si>
  <si>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</si>
  <si>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</si>
  <si>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</si>
  <si>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</si>
  <si>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</si>
  <si>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</si>
  <si>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</si>
  <si>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</si>
  <si>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</si>
  <si>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</si>
  <si>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</si>
  <si>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</si>
  <si>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</si>
  <si>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</si>
  <si>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</si>
  <si>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</si>
  <si>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</si>
  <si>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</si>
  <si>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</si>
  <si>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</si>
  <si>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</si>
  <si>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</si>
  <si>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</si>
  <si>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</si>
  <si>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</si>
  <si>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</si>
  <si>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</si>
  <si>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</si>
  <si>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</si>
  <si>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</si>
  <si>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</si>
  <si>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</si>
  <si>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</si>
  <si>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</si>
  <si>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</si>
  <si>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</si>
  <si>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</si>
  <si>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</si>
  <si>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</si>
  <si>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</si>
  <si>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</si>
  <si>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</si>
  <si>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</si>
  <si>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</si>
  <si>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</si>
  <si>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</si>
  <si>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</si>
  <si>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</si>
  <si>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</si>
  <si>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</si>
  <si>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</si>
  <si>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</si>
  <si>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</si>
  <si>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</si>
  <si>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</si>
  <si>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</si>
  <si>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</si>
  <si>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</si>
  <si>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</si>
  <si>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</si>
  <si>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</si>
  <si>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</si>
  <si>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</si>
  <si>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</si>
  <si>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</si>
  <si>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</si>
  <si>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</si>
  <si>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</si>
  <si>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</si>
  <si>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</si>
  <si>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</si>
  <si>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</si>
  <si>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</si>
  <si>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</si>
  <si>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</si>
  <si>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</si>
  <si>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</si>
  <si>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</si>
  <si>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</si>
  <si>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</si>
  <si>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</si>
  <si>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</si>
  <si>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</si>
  <si>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</si>
  <si>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</si>
  <si>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</si>
  <si>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</si>
  <si>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</si>
  <si>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</si>
  <si>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</si>
  <si>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</si>
  <si>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</si>
  <si>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</si>
  <si>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</si>
  <si>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</si>
  <si>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</si>
  <si>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</si>
  <si>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</si>
  <si>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</si>
  <si>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</si>
  <si>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</si>
  <si>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</si>
  <si>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</si>
  <si>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</si>
  <si>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</si>
  <si>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</si>
  <si>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</si>
  <si>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</si>
  <si>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</si>
  <si>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</si>
  <si>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</si>
  <si>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</si>
  <si>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</si>
  <si>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</si>
  <si>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</si>
  <si>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</si>
  <si>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</si>
  <si>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</si>
  <si>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</si>
  <si>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</si>
  <si>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</si>
  <si>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</si>
  <si>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</si>
  <si>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</si>
  <si>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</si>
  <si>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</si>
  <si>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</si>
  <si>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</si>
  <si>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</si>
  <si>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</si>
  <si>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</si>
  <si>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</si>
  <si>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</si>
  <si>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</si>
  <si>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</si>
  <si>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</si>
  <si>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</si>
  <si>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</si>
  <si>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</si>
  <si>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</si>
  <si>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</si>
  <si>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</si>
  <si>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</si>
  <si>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</si>
  <si>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</si>
  <si>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</si>
  <si>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</si>
  <si>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</si>
  <si>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</si>
  <si>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</si>
  <si>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</si>
  <si>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</si>
  <si>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</si>
  <si>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</si>
  <si>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</si>
  <si>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</si>
  <si>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</si>
  <si>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</si>
  <si>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</si>
  <si>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</si>
  <si>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</si>
  <si>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</si>
  <si>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</si>
  <si>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</si>
  <si>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</si>
  <si>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</si>
  <si>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</si>
  <si>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</si>
  <si>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</si>
  <si>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</si>
  <si>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</si>
  <si>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</si>
  <si>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</si>
  <si>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</si>
  <si>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</si>
  <si>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</si>
  <si>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</si>
  <si>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</si>
  <si>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</si>
  <si>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</si>
  <si>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</si>
  <si>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</si>
  <si>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</si>
  <si>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</si>
  <si>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</si>
  <si>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</si>
  <si>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</si>
  <si>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</si>
  <si>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</si>
  <si>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</si>
  <si>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</si>
  <si>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</si>
  <si>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</si>
  <si>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</si>
  <si>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</si>
  <si>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</si>
  <si>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</si>
  <si>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</si>
  <si>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</si>
  <si>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</si>
  <si>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</si>
  <si>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</si>
  <si>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</si>
  <si>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</si>
  <si>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</si>
  <si>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</si>
  <si>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</si>
  <si>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</si>
  <si>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</si>
  <si>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</si>
  <si>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</si>
  <si>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</si>
  <si>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</si>
  <si>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</si>
  <si>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</si>
  <si>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</si>
  <si>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</si>
  <si>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</si>
  <si>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</si>
  <si>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</si>
  <si>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</si>
  <si>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</si>
  <si>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</si>
  <si>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</si>
  <si>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</si>
  <si>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</si>
  <si>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</si>
  <si>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</si>
  <si>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</si>
  <si>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</si>
  <si>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</si>
  <si>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</si>
  <si>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</si>
  <si>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</si>
  <si>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</si>
  <si>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</si>
  <si>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</si>
  <si>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</si>
  <si>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</si>
  <si>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</si>
  <si>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</si>
  <si>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</si>
  <si>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</si>
  <si>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</si>
  <si>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</si>
  <si>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</si>
  <si>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</si>
  <si>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</si>
  <si>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</si>
  <si>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</si>
  <si>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</si>
  <si>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</si>
  <si>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</si>
  <si>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</si>
  <si>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</si>
  <si>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</si>
  <si>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</si>
  <si>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</si>
  <si>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</si>
  <si>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</si>
  <si>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</si>
  <si>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</si>
  <si>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</si>
  <si>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</si>
  <si>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</si>
  <si>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</si>
  <si>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</si>
  <si>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</si>
  <si>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</si>
  <si>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</si>
  <si>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</si>
  <si>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</si>
  <si>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</si>
  <si>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</si>
  <si>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</si>
  <si>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</si>
  <si>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</si>
  <si>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</si>
  <si>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</si>
  <si>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</si>
  <si>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</si>
  <si>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</si>
  <si>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</si>
  <si>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</si>
  <si>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</si>
  <si>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</si>
  <si>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</si>
  <si>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</si>
  <si>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</si>
  <si>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</si>
  <si>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</si>
  <si>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</si>
  <si>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</si>
  <si>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</si>
  <si>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</si>
  <si>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</si>
  <si>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</si>
  <si>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</si>
  <si>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</si>
  <si>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</si>
  <si>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</si>
  <si>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</si>
  <si>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</si>
  <si>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</si>
  <si>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</si>
  <si>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</si>
  <si>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</si>
  <si>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</si>
  <si>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</si>
  <si>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</si>
  <si>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</si>
  <si>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</si>
  <si>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</si>
  <si>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</si>
  <si>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</si>
  <si>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</si>
  <si>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</si>
  <si>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</si>
  <si>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</si>
  <si>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</si>
  <si>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</si>
  <si>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</si>
  <si>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</si>
  <si>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</si>
  <si>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</si>
  <si>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</si>
  <si>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</si>
  <si>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</si>
  <si>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</si>
  <si>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</si>
  <si>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</si>
  <si>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</si>
  <si>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</si>
  <si>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</si>
  <si>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</si>
  <si>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</si>
  <si>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</si>
  <si>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</si>
  <si>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</si>
  <si>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</si>
  <si>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</si>
  <si>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</si>
  <si>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</si>
  <si>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</si>
  <si>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</si>
  <si>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</si>
  <si>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</si>
  <si>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</si>
  <si>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</si>
  <si>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</si>
  <si>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</si>
  <si>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</si>
  <si>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</si>
  <si>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</si>
  <si>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</si>
  <si>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</si>
  <si>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</si>
  <si>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</si>
  <si>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</si>
  <si>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</si>
  <si>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</si>
  <si>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</si>
  <si>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</si>
  <si>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</si>
  <si>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</si>
  <si>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</si>
  <si>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</si>
  <si>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</si>
  <si>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</si>
  <si>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</si>
  <si>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</si>
  <si>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</si>
  <si>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</si>
  <si>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</si>
  <si>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</si>
  <si>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</si>
  <si>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</si>
  <si>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</si>
  <si>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</si>
  <si>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</si>
  <si>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</si>
  <si>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</si>
  <si>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</si>
  <si>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</si>
  <si>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</si>
  <si>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</si>
  <si>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</si>
  <si>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</si>
  <si>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</si>
  <si>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</si>
  <si>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</si>
  <si>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</si>
  <si>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</si>
  <si>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</si>
  <si>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</si>
  <si>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</si>
  <si>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</si>
  <si>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</si>
  <si>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</si>
  <si>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</si>
  <si>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</si>
  <si>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</si>
  <si>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</si>
  <si>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</si>
  <si>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</si>
  <si>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</si>
  <si>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</si>
  <si>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</si>
  <si>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</si>
  <si>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</si>
  <si>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</si>
  <si>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</si>
  <si>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</si>
  <si>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</si>
  <si>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</si>
  <si>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</si>
  <si>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</si>
  <si>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</si>
  <si>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</si>
  <si>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</si>
  <si>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</si>
  <si>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</si>
  <si>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</si>
  <si>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</si>
  <si>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</si>
  <si>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</si>
  <si>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</si>
  <si>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</si>
  <si>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</si>
  <si>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</si>
  <si>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</si>
  <si>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</si>
  <si>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</si>
  <si>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</si>
  <si>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</si>
  <si>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</si>
  <si>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</si>
  <si>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</si>
  <si>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</si>
  <si>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</si>
  <si>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</si>
  <si>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</si>
  <si>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</si>
  <si>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</si>
  <si>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</si>
  <si>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</si>
  <si>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</si>
  <si>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</si>
  <si>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</si>
  <si>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</si>
  <si>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</si>
  <si>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</si>
  <si>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</si>
  <si>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</si>
  <si>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</si>
  <si>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</si>
  <si>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</si>
  <si>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</si>
  <si>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</si>
  <si>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</si>
  <si>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</si>
  <si>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</si>
  <si>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</si>
  <si>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</si>
  <si>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</si>
  <si>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</si>
  <si>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</si>
  <si>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</si>
  <si>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</si>
  <si>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</si>
  <si>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</si>
  <si>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</si>
  <si>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</si>
  <si>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</si>
  <si>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</si>
  <si>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</si>
  <si>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</si>
  <si>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</si>
  <si>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</si>
  <si>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</si>
  <si>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</si>
  <si>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</si>
  <si>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</si>
  <si>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</si>
  <si>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</si>
  <si>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</si>
  <si>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</si>
  <si>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</si>
  <si>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</si>
  <si>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</si>
  <si>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</si>
  <si>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</si>
  <si>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</si>
  <si>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</si>
  <si>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</si>
  <si>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</si>
  <si>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</si>
  <si>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</si>
  <si>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</si>
  <si>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</si>
  <si>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</si>
  <si>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</si>
  <si>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</si>
  <si>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</si>
  <si>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</si>
  <si>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</si>
  <si>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</si>
  <si>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</si>
  <si>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</si>
  <si>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</si>
  <si>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</si>
  <si>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</si>
  <si>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</si>
  <si>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</si>
  <si>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</si>
  <si>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</si>
  <si>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</si>
  <si>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</si>
  <si>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</si>
  <si>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</si>
  <si>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</si>
  <si>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</si>
  <si>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</si>
  <si>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</si>
  <si>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</si>
  <si>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</si>
  <si>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</si>
  <si>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</si>
  <si>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</si>
  <si>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</si>
  <si>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</si>
  <si>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</si>
  <si>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</si>
  <si>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</si>
  <si>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</si>
  <si>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</si>
  <si>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</si>
  <si>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</si>
  <si>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</si>
  <si>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</si>
  <si>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</si>
  <si>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</si>
  <si>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</si>
  <si>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</si>
  <si>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</si>
  <si>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</si>
  <si>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</si>
  <si>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</si>
  <si>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</si>
  <si>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</si>
  <si>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</si>
  <si>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</si>
  <si>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</si>
  <si>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</si>
  <si>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</si>
  <si>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</si>
  <si>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</si>
  <si>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</si>
  <si>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</si>
  <si>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</si>
  <si>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</si>
  <si>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</si>
  <si>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</si>
  <si>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</si>
  <si>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</si>
  <si>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</si>
  <si>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</si>
  <si>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</si>
  <si>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</si>
  <si>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</si>
  <si>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</si>
  <si>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</si>
  <si>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</si>
  <si>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</si>
  <si>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</si>
  <si>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</si>
  <si>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</si>
  <si>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</si>
  <si>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</si>
  <si>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</si>
  <si>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</si>
  <si>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</si>
  <si>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</si>
  <si>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</si>
  <si>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</si>
  <si>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</si>
  <si>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</si>
  <si>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</si>
  <si>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</si>
  <si>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</si>
  <si>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</si>
  <si>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</si>
  <si>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</si>
  <si>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</si>
  <si>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</si>
  <si>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</si>
  <si>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</si>
  <si>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</si>
  <si>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</si>
  <si>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</si>
  <si>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</si>
  <si>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</si>
  <si>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</si>
  <si>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</si>
  <si>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</si>
  <si>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</si>
  <si>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</si>
  <si>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</si>
  <si>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</si>
  <si>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</si>
  <si>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</si>
  <si>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</si>
  <si>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</si>
  <si>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</si>
  <si>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</si>
  <si>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</si>
  <si>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</si>
  <si>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</si>
  <si>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</si>
  <si>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</si>
  <si>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</si>
  <si>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</si>
  <si>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</si>
  <si>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</si>
  <si>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</si>
  <si>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</si>
  <si>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</si>
  <si>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</si>
  <si>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</si>
  <si>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</si>
  <si>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</si>
  <si>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</si>
  <si>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</si>
  <si>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</si>
  <si>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</si>
  <si>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</si>
  <si>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</si>
  <si>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</si>
  <si>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</si>
  <si>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</si>
  <si>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</si>
  <si>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</si>
  <si>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</si>
  <si>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</si>
  <si>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</si>
  <si>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</si>
  <si>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</si>
  <si>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</si>
  <si>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</si>
  <si>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</si>
  <si>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</si>
  <si>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</si>
  <si>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</si>
  <si>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</si>
  <si>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</si>
  <si>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</si>
  <si>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</si>
  <si>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</si>
  <si>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</si>
  <si>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</si>
  <si>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</si>
  <si>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</si>
  <si>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</si>
  <si>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</si>
  <si>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</si>
  <si>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</si>
  <si>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</si>
  <si>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</si>
  <si>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</si>
  <si>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</si>
  <si>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</si>
  <si>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</si>
  <si>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</si>
  <si>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</si>
  <si>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</si>
  <si>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</si>
  <si>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</si>
  <si>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</si>
  <si>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</si>
  <si>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</si>
  <si>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</si>
  <si>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</si>
  <si>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</si>
  <si>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</si>
  <si>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</si>
  <si>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</si>
  <si>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</si>
  <si>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</si>
  <si>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</si>
  <si>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</si>
  <si>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</si>
  <si>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</si>
  <si>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</si>
  <si>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</si>
  <si>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</si>
  <si>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</si>
  <si>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</si>
  <si>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</si>
  <si>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</si>
  <si>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</si>
  <si>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</si>
  <si>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</si>
  <si>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</si>
  <si>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</si>
  <si>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</si>
  <si>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</si>
  <si>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</si>
  <si>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</si>
  <si>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</si>
  <si>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</si>
  <si>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</si>
  <si>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</si>
  <si>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</si>
  <si>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</si>
  <si>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</si>
  <si>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</si>
  <si>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</si>
  <si>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</si>
  <si>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</si>
  <si>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</si>
  <si>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</si>
  <si>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</si>
  <si>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</si>
  <si>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</si>
  <si>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</si>
  <si>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</si>
  <si>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</si>
  <si>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</si>
  <si>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</si>
  <si>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</si>
  <si>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</si>
  <si>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</si>
  <si>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</si>
  <si>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</si>
  <si>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</si>
  <si>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</si>
  <si>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</si>
  <si>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</si>
  <si>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</si>
  <si>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</si>
  <si>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</si>
  <si>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</si>
  <si>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</si>
  <si>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</si>
  <si>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</si>
  <si>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</si>
  <si>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</si>
  <si>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</si>
  <si>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</si>
  <si>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</si>
  <si>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</si>
  <si>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</si>
  <si>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</si>
  <si>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</si>
  <si>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</si>
  <si>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</si>
  <si>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</si>
  <si>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</si>
  <si>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</si>
  <si>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</si>
  <si>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</si>
  <si>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</si>
  <si>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</si>
  <si>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</si>
  <si>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</si>
  <si>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</si>
  <si>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</si>
  <si>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</si>
  <si>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</si>
  <si>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</si>
  <si>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</si>
  <si>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</si>
  <si>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</si>
  <si>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</si>
  <si>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</si>
  <si>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</si>
  <si>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</si>
  <si>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</si>
  <si>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</si>
  <si>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</si>
  <si>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</si>
  <si>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</si>
  <si>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</si>
  <si>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</si>
  <si>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</si>
  <si>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</si>
  <si>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</si>
  <si>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</si>
  <si>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</si>
  <si>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</si>
  <si>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</si>
  <si>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</si>
  <si>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</si>
  <si>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</si>
  <si>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</si>
  <si>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</si>
  <si>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</si>
  <si>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</si>
  <si>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</si>
  <si>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</si>
  <si>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</si>
  <si>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</si>
  <si>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</si>
  <si>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</si>
  <si>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</si>
  <si>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</si>
  <si>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</si>
  <si>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</si>
  <si>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</si>
  <si>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</si>
  <si>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</si>
  <si>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</si>
  <si>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</si>
  <si>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</si>
  <si>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</si>
  <si>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</si>
  <si>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</si>
  <si>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</si>
  <si>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</si>
  <si>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</si>
  <si>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</si>
  <si>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</si>
  <si>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</si>
  <si>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</si>
  <si>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</si>
  <si>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</si>
  <si>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</si>
  <si>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</si>
  <si>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</si>
  <si>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</si>
  <si>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</si>
  <si>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</si>
  <si>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</si>
  <si>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</si>
  <si>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</si>
  <si>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</si>
  <si>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</si>
  <si>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</si>
  <si>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</si>
  <si>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</si>
  <si>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</si>
  <si>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</si>
  <si>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</si>
  <si>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</si>
  <si>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</si>
  <si>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</si>
  <si>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</si>
  <si>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</si>
  <si>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</si>
  <si>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</si>
  <si>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</si>
  <si>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</si>
  <si>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</si>
  <si>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</si>
  <si>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</si>
  <si>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</si>
  <si>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</si>
  <si>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</si>
  <si>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</si>
  <si>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</si>
  <si>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</si>
  <si>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</si>
  <si>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</si>
  <si>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</si>
  <si>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</si>
  <si>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</si>
  <si>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</si>
  <si>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</si>
  <si>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</si>
  <si>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</si>
  <si>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</si>
  <si>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</si>
  <si>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</si>
  <si>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</si>
  <si>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</si>
  <si>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</si>
  <si>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</si>
  <si>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</si>
  <si>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</si>
  <si>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</si>
  <si>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</si>
  <si>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</si>
  <si>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</si>
  <si>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</si>
  <si>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</si>
  <si>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</si>
  <si>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</si>
  <si>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</si>
  <si>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</si>
  <si>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</si>
  <si>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</si>
  <si>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</si>
  <si>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</si>
  <si>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</si>
  <si>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</si>
  <si>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</si>
  <si>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</si>
  <si>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</si>
  <si>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</si>
  <si>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</si>
  <si>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</si>
  <si>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</si>
  <si>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</si>
  <si>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</si>
  <si>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</si>
  <si>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</si>
  <si>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</si>
  <si>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</si>
  <si>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</si>
  <si>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</si>
  <si>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</si>
  <si>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</si>
  <si>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</si>
  <si>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</si>
  <si>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</si>
  <si>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</si>
  <si>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</si>
  <si>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</si>
  <si>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</si>
  <si>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</si>
  <si>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</si>
  <si>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</si>
  <si>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</si>
  <si>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</si>
  <si>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</si>
  <si>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</si>
  <si>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</si>
  <si>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</si>
  <si>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</si>
  <si>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</si>
  <si>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</si>
  <si>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</si>
  <si>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</si>
  <si>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</si>
  <si>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</si>
  <si>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</si>
  <si>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</si>
  <si>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</si>
  <si>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</si>
  <si>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</si>
  <si>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</si>
  <si>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</si>
  <si>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</si>
  <si>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</si>
  <si>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</si>
  <si>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</si>
  <si>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</si>
  <si>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</si>
  <si>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</si>
  <si>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</si>
  <si>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</si>
  <si>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</si>
  <si>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</si>
  <si>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</si>
  <si>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</si>
  <si>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</si>
  <si>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</si>
  <si>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</si>
  <si>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</si>
  <si>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</si>
  <si>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</si>
  <si>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</si>
  <si>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</si>
  <si>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</si>
  <si>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</si>
  <si>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</si>
  <si>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</si>
  <si>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</si>
  <si>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</si>
  <si>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</si>
  <si>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</si>
  <si>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</si>
  <si>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</si>
  <si>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</si>
  <si>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</si>
  <si>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</si>
  <si>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</si>
  <si>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</si>
  <si>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</si>
  <si>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</si>
  <si>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</si>
  <si>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</si>
  <si>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</si>
  <si>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</si>
  <si>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</si>
  <si>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</si>
  <si>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</si>
  <si>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</si>
  <si>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</si>
  <si>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</si>
  <si>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</si>
  <si>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</si>
  <si>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</si>
  <si>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</si>
  <si>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</si>
  <si>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</si>
  <si>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</si>
  <si>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</si>
  <si>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</si>
  <si>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</si>
  <si>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</si>
  <si>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</si>
  <si>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</si>
  <si>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</si>
  <si>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</si>
  <si>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</si>
  <si>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</si>
  <si>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</si>
  <si>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</si>
  <si>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</si>
  <si>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</si>
  <si>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</si>
  <si>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</si>
  <si>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</si>
  <si>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</si>
  <si>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</si>
  <si>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</si>
  <si>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</si>
  <si>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</si>
  <si>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</si>
  <si>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</si>
  <si>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</si>
  <si>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</si>
  <si>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</si>
  <si>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</si>
  <si>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</si>
  <si>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</si>
  <si>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</si>
  <si>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</si>
  <si>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</si>
  <si>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</si>
  <si>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</si>
  <si>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</si>
  <si>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</si>
  <si>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</si>
  <si>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</si>
  <si>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</si>
  <si>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</si>
  <si>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</si>
  <si>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</si>
  <si>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</si>
  <si>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</si>
  <si>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</si>
  <si>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</si>
  <si>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</si>
  <si>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</si>
  <si>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</si>
  <si>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</si>
  <si>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</si>
  <si>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</si>
  <si>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</si>
  <si>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</si>
  <si>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</si>
  <si>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</si>
  <si>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</si>
  <si>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</si>
  <si>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</si>
  <si>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</si>
  <si>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</si>
  <si>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</si>
  <si>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</si>
  <si>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</si>
  <si>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</si>
  <si>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</si>
  <si>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</si>
  <si>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</si>
  <si>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</si>
  <si>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</si>
  <si>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</si>
  <si>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</si>
  <si>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</si>
  <si>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</si>
  <si>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</si>
  <si>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</si>
  <si>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</si>
  <si>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</si>
  <si>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</si>
  <si>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</si>
  <si>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</si>
  <si>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</si>
  <si>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</si>
  <si>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</si>
  <si>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</si>
  <si>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</si>
  <si>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</si>
  <si>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</si>
  <si>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</si>
  <si>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</si>
  <si>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</si>
  <si>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</si>
  <si>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</si>
  <si>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</si>
  <si>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</si>
  <si>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</si>
  <si>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</si>
  <si>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</si>
  <si>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</si>
  <si>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</si>
  <si>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</si>
  <si>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</si>
  <si>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</si>
  <si>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</si>
  <si>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</si>
  <si>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</si>
  <si>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</si>
  <si>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</si>
  <si>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</si>
  <si>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</si>
  <si>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</si>
  <si>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</si>
  <si>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</si>
  <si>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</si>
  <si>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</si>
  <si>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</si>
  <si>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</si>
  <si>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</si>
  <si>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</si>
  <si>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</si>
  <si>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</si>
  <si>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</si>
  <si>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</si>
  <si>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</si>
  <si>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</si>
  <si>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</si>
  <si>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</si>
  <si>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</si>
  <si>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</si>
  <si>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</si>
  <si>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</si>
  <si>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</si>
  <si>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</si>
  <si>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</si>
  <si>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</si>
  <si>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</si>
  <si>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</si>
  <si>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</si>
  <si>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</si>
  <si>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</si>
  <si>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</si>
  <si>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</si>
  <si>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</si>
  <si>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</si>
  <si>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</si>
  <si>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</si>
  <si>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</si>
  <si>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</si>
  <si>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</si>
  <si>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</si>
  <si>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</si>
  <si>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</si>
  <si>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</si>
  <si>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</si>
  <si>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</si>
  <si>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</si>
  <si>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</si>
  <si>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</si>
  <si>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</si>
  <si>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</si>
  <si>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</si>
  <si>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</si>
  <si>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</si>
  <si>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</si>
  <si>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</si>
  <si>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</si>
  <si>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</si>
  <si>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</si>
  <si>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</si>
  <si>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</si>
  <si>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</si>
  <si>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</si>
  <si>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</si>
  <si>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</si>
  <si>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</si>
  <si>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</si>
  <si>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</si>
  <si>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</si>
  <si>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</si>
  <si>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</si>
  <si>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</si>
  <si>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</si>
  <si>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</si>
  <si>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</si>
  <si>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</si>
  <si>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</si>
  <si>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</si>
  <si>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</si>
  <si>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</si>
  <si>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</si>
  <si>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</si>
  <si>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</si>
  <si>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</si>
  <si>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</si>
  <si>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</si>
  <si>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</si>
  <si>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</si>
  <si>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</si>
  <si>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</si>
  <si>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</si>
  <si>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</si>
  <si>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</si>
  <si>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</si>
  <si>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</si>
  <si>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</si>
  <si>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</si>
  <si>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</si>
  <si>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</si>
  <si>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</si>
  <si>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</si>
  <si>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</si>
  <si>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</si>
  <si>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</si>
  <si>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</si>
  <si>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</si>
  <si>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</si>
  <si>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</si>
  <si>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</si>
  <si>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</si>
  <si>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</si>
  <si>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</si>
  <si>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</si>
  <si>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</si>
  <si>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</si>
  <si>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</si>
  <si>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</si>
  <si>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</si>
  <si>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</si>
  <si>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</si>
  <si>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</si>
  <si>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</si>
  <si>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</si>
  <si>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</si>
  <si>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</si>
  <si>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</si>
  <si>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</si>
  <si>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</si>
  <si>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</si>
  <si>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</si>
  <si>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</si>
  <si>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</si>
  <si>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</si>
  <si>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</si>
  <si>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</si>
  <si>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</si>
  <si>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</si>
  <si>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</si>
  <si>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</si>
  <si>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</si>
  <si>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</si>
  <si>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</si>
  <si>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</si>
  <si>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</si>
  <si>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</si>
  <si>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</si>
  <si>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</si>
  <si>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</si>
  <si>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</si>
  <si>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</si>
  <si>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</si>
  <si>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</si>
  <si>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</si>
  <si>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</si>
  <si>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</si>
  <si>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</si>
  <si>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</si>
  <si>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</si>
  <si>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</si>
  <si>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</si>
  <si>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</si>
  <si>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</si>
  <si>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</si>
  <si>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</si>
  <si>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</si>
  <si>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</si>
  <si>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</si>
  <si>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</si>
  <si>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</si>
  <si>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</si>
  <si>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</si>
  <si>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</si>
  <si>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</si>
  <si>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</si>
  <si>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</si>
  <si>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</si>
  <si>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</si>
  <si>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</si>
  <si>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</si>
  <si>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</si>
  <si>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</si>
  <si>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</si>
  <si>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</si>
  <si>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</si>
  <si>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</si>
  <si>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</si>
  <si>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</si>
  <si>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</si>
  <si>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</si>
  <si>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</si>
  <si>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</si>
  <si>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</si>
  <si>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</si>
  <si>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</si>
  <si>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</si>
  <si>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</si>
  <si>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</si>
  <si>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</si>
  <si>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</si>
  <si>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</si>
  <si>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</si>
  <si>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</si>
  <si>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</si>
  <si>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</si>
  <si>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</si>
  <si>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</si>
  <si>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</si>
  <si>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</si>
  <si>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</si>
  <si>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</si>
  <si>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</si>
  <si>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</si>
  <si>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</si>
  <si>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</si>
  <si>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</si>
  <si>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</si>
  <si>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</si>
  <si>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</si>
  <si>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</si>
  <si>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</si>
  <si>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</si>
  <si>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</si>
  <si>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</si>
  <si>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</si>
  <si>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</si>
  <si>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</si>
  <si>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</si>
  <si>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</si>
  <si>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</si>
  <si>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</si>
  <si>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</si>
  <si>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</si>
  <si>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</si>
  <si>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</si>
  <si>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</si>
  <si>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</si>
  <si>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</si>
  <si>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</si>
  <si>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</si>
  <si>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</si>
  <si>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</si>
  <si>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</si>
  <si>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</si>
  <si>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</si>
  <si>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</si>
  <si>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</si>
  <si>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</si>
  <si>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</si>
  <si>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</si>
  <si>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</si>
  <si>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</si>
  <si>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</si>
  <si>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</si>
  <si>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</si>
  <si>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</si>
  <si>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</si>
  <si>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</si>
  <si>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</si>
  <si>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</si>
  <si>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</si>
  <si>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</si>
  <si>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</si>
  <si>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</si>
  <si>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</si>
  <si>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</si>
  <si>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</si>
  <si>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</si>
  <si>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</si>
  <si>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</si>
  <si>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</si>
  <si>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</si>
  <si>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</si>
  <si>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</si>
  <si>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</si>
  <si>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</si>
  <si>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</si>
  <si>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</si>
  <si>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</si>
  <si>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</si>
  <si>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</si>
  <si>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</si>
  <si>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</si>
  <si>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</si>
  <si>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</si>
  <si>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</si>
  <si>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</si>
  <si>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</si>
  <si>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</si>
  <si>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</si>
  <si>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</si>
  <si>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</si>
  <si>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</si>
  <si>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</si>
  <si>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</si>
  <si>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</si>
  <si>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</si>
  <si>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</si>
  <si>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</si>
  <si>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</si>
  <si>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</si>
  <si>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</si>
  <si>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</si>
  <si>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</si>
  <si>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</si>
  <si>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</si>
  <si>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</si>
  <si>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</si>
  <si>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</si>
  <si>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</si>
  <si>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</si>
  <si>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</si>
  <si>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</si>
  <si>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</si>
  <si>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</si>
  <si>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</si>
  <si>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</si>
  <si>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</si>
  <si>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</si>
  <si>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</si>
  <si>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</si>
  <si>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</si>
  <si>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</si>
  <si>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</si>
  <si>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</si>
  <si>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</si>
  <si>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</si>
  <si>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</si>
  <si>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</si>
  <si>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</si>
  <si>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</si>
  <si>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</si>
  <si>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</si>
  <si>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</si>
  <si>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</si>
  <si>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</si>
  <si>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</si>
  <si>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</si>
  <si>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</si>
  <si>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</si>
  <si>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</si>
  <si>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</si>
  <si>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</si>
  <si>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</si>
  <si>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</si>
  <si>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</si>
  <si>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</si>
  <si>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</si>
  <si>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</si>
  <si>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</si>
  <si>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</si>
  <si>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</si>
  <si>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</si>
  <si>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</si>
  <si>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</si>
  <si>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</si>
  <si>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</si>
  <si>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</si>
  <si>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</si>
  <si>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</si>
  <si>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</si>
  <si>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</si>
  <si>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</si>
  <si>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</si>
  <si>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</si>
  <si>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</si>
  <si>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</si>
  <si>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</si>
  <si>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</si>
  <si>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</si>
  <si>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</si>
  <si>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</si>
  <si>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</si>
  <si>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</si>
  <si>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</si>
  <si>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</si>
  <si>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</si>
  <si>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</si>
  <si>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</si>
  <si>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</si>
  <si>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</si>
  <si>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</si>
  <si>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</si>
  <si>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</si>
  <si>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</si>
  <si>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</si>
  <si>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</si>
  <si>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</si>
  <si>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</si>
  <si>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</si>
  <si>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</si>
  <si>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</si>
  <si>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</si>
  <si>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</si>
  <si>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</si>
  <si>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</si>
  <si>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</si>
  <si>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</si>
  <si>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</si>
  <si>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</si>
  <si>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</si>
  <si>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</si>
  <si>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</si>
  <si>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</si>
  <si>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</si>
  <si>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</si>
  <si>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</si>
  <si>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</si>
  <si>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</si>
  <si>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</si>
  <si>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</si>
  <si>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</si>
  <si>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</si>
  <si>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</si>
  <si>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</si>
  <si>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</si>
  <si>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</si>
  <si>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</si>
  <si>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</si>
  <si>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</si>
  <si>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</si>
  <si>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</si>
  <si>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</si>
  <si>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</si>
  <si>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</si>
  <si>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</si>
  <si>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</si>
  <si>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</si>
  <si>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</si>
  <si>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</si>
  <si>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</si>
  <si>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</si>
  <si>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</si>
  <si>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</si>
  <si>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</si>
  <si>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</si>
  <si>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</si>
  <si>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</si>
  <si>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</si>
  <si>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</si>
  <si>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</si>
  <si>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</si>
  <si>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</si>
  <si>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</si>
  <si>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</si>
  <si>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</si>
  <si>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</si>
  <si>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</si>
  <si>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</si>
  <si>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</si>
  <si>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</si>
  <si>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</si>
  <si>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</si>
  <si>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</si>
  <si>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</si>
  <si>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</si>
  <si>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</si>
  <si>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</si>
  <si>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</si>
  <si>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</si>
  <si>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</si>
  <si>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</si>
  <si>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</si>
  <si>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</si>
  <si>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</si>
  <si>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</si>
  <si>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</si>
  <si>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</si>
  <si>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</si>
  <si>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</si>
  <si>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</si>
  <si>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</si>
  <si>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</si>
  <si>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</si>
  <si>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</si>
  <si>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</si>
  <si>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</si>
  <si>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</si>
  <si>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</si>
  <si>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</si>
  <si>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</si>
  <si>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</si>
  <si>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</si>
  <si>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</si>
  <si>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</si>
  <si>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</si>
  <si>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</si>
  <si>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</si>
  <si>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</si>
  <si>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</si>
  <si>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</si>
  <si>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</si>
  <si>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</si>
  <si>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</si>
  <si>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</si>
  <si>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</si>
  <si>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</si>
  <si>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</si>
  <si>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</si>
  <si>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</si>
  <si>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</si>
  <si>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</si>
  <si>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</si>
  <si>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</si>
  <si>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</si>
  <si>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</si>
  <si>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</si>
  <si>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</si>
  <si>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</si>
  <si>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</si>
  <si>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</si>
  <si>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</si>
  <si>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</si>
  <si>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</si>
  <si>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</si>
  <si>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</si>
  <si>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</si>
  <si>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</si>
  <si>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</si>
  <si>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</si>
  <si>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</si>
  <si>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</si>
  <si>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</si>
  <si>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</si>
  <si>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</si>
  <si>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</si>
  <si>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</si>
  <si>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</si>
  <si>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</si>
  <si>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</si>
  <si>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</si>
  <si>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</si>
  <si>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</si>
  <si>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</si>
  <si>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</si>
  <si>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</si>
  <si>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</si>
  <si>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</si>
  <si>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</si>
  <si>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</si>
  <si>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</si>
  <si>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</si>
  <si>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</si>
  <si>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</si>
  <si>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</si>
  <si>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</si>
  <si>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</si>
  <si>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</si>
  <si>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</si>
  <si>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</si>
  <si>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</si>
  <si>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</si>
  <si>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</si>
  <si>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</si>
  <si>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</si>
  <si>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</si>
  <si>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</si>
  <si>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</si>
  <si>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</si>
  <si>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</si>
  <si>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</si>
  <si>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</si>
  <si>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</si>
  <si>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</si>
  <si>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</si>
  <si>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</si>
  <si>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</si>
  <si>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</si>
  <si>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</si>
  <si>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</si>
  <si>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</si>
  <si>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</si>
  <si>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</si>
  <si>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</si>
  <si>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</si>
  <si>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</si>
  <si>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</si>
  <si>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</si>
  <si>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</si>
  <si>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</si>
  <si>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</si>
  <si>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</si>
  <si>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</si>
  <si>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</si>
  <si>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</si>
  <si>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</si>
  <si>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</si>
  <si>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</si>
  <si>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</si>
  <si>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</si>
  <si>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</si>
  <si>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</si>
  <si>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</si>
  <si>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</si>
  <si>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</si>
  <si>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</si>
  <si>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</si>
  <si>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</si>
  <si>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</si>
  <si>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</si>
  <si>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</si>
  <si>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</si>
  <si>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</si>
  <si>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</si>
  <si>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</si>
  <si>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</si>
  <si>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</si>
  <si>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</si>
  <si>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</si>
  <si>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</si>
  <si>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</si>
  <si>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</si>
  <si>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</si>
  <si>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</si>
  <si>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</si>
  <si>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</si>
  <si>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</si>
  <si>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</si>
  <si>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</si>
  <si>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</si>
  <si>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</si>
  <si>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</si>
  <si>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</si>
  <si>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</si>
  <si>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</si>
  <si>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</si>
  <si>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</si>
  <si>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</si>
  <si>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</si>
  <si>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</si>
  <si>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</si>
  <si>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</si>
  <si>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</si>
  <si>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</si>
  <si>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</si>
  <si>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</si>
  <si>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</si>
  <si>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</si>
  <si>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</si>
  <si>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</si>
  <si>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</si>
  <si>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</si>
  <si>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</si>
  <si>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</si>
  <si>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</si>
  <si>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</si>
  <si>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</si>
  <si>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</si>
  <si>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</si>
  <si>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</si>
  <si>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</si>
  <si>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</si>
  <si>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</si>
  <si>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</si>
  <si>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</si>
  <si>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</si>
  <si>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</si>
  <si>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</si>
  <si>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</si>
  <si>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</si>
  <si>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</si>
  <si>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</si>
  <si>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</si>
  <si>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</si>
  <si>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</si>
  <si>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</si>
  <si>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</si>
  <si>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</si>
  <si>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</si>
  <si>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</si>
  <si>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</si>
  <si>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</si>
  <si>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</si>
  <si>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</si>
  <si>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</si>
  <si>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</si>
  <si>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</si>
  <si>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</si>
  <si>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</si>
  <si>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</si>
  <si>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</si>
  <si>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</si>
  <si>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</si>
  <si>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</si>
  <si>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</si>
  <si>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</si>
  <si>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</si>
  <si>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</si>
  <si>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</si>
  <si>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</si>
  <si>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</si>
  <si>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</si>
  <si>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</si>
  <si>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</si>
  <si>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</si>
  <si>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</si>
  <si>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</si>
  <si>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</si>
  <si>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</si>
  <si>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</si>
  <si>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</si>
  <si>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</si>
  <si>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</si>
  <si>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</si>
  <si>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</si>
  <si>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</si>
  <si>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</si>
  <si>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</si>
  <si>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</si>
  <si>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</si>
  <si>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</si>
  <si>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</si>
  <si>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</si>
  <si>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</si>
  <si>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</si>
  <si>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</si>
  <si>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</si>
  <si>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</si>
  <si>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</si>
  <si>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</si>
  <si>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</si>
  <si>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</si>
  <si>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</si>
  <si>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</si>
  <si>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</si>
  <si>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</si>
  <si>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</si>
  <si>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</si>
  <si>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</si>
  <si>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</si>
  <si>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</si>
  <si>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</si>
  <si>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</si>
  <si>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</si>
  <si>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</si>
  <si>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</si>
  <si>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</si>
  <si>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</si>
  <si>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</si>
  <si>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</si>
  <si>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</si>
  <si>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</si>
  <si>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</si>
  <si>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</si>
  <si>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</si>
  <si>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</si>
  <si>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</si>
  <si>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</si>
  <si>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</si>
  <si>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</si>
  <si>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</si>
  <si>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</si>
  <si>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</si>
  <si>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</si>
  <si>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</si>
  <si>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</si>
  <si>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</si>
  <si>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</si>
  <si>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</si>
  <si>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</si>
  <si>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</si>
  <si>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</si>
  <si>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</si>
  <si>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</si>
  <si>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</si>
  <si>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</si>
  <si>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</si>
  <si>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</si>
  <si>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</si>
  <si>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</si>
  <si>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</si>
  <si>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</si>
  <si>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</si>
  <si>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</si>
  <si>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</si>
  <si>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</si>
  <si>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</si>
  <si>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</si>
  <si>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</si>
  <si>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</si>
  <si>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</si>
  <si>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</si>
  <si>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</si>
  <si>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</si>
  <si>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</si>
  <si>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</si>
  <si>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</si>
  <si>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</si>
  <si>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</si>
  <si>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</si>
  <si>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</si>
  <si>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</si>
  <si>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</si>
  <si>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</si>
  <si>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</si>
  <si>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</si>
  <si>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</si>
  <si>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</si>
  <si>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</si>
  <si>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</si>
  <si>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</si>
  <si>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</si>
  <si>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</si>
  <si>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</si>
  <si>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</si>
  <si>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</si>
  <si>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</si>
  <si>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</si>
  <si>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</si>
  <si>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</si>
  <si>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</si>
  <si>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</si>
  <si>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</si>
  <si>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</si>
  <si>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</si>
  <si>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</si>
  <si>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</si>
  <si>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</si>
  <si>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</si>
  <si>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</si>
  <si>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</si>
  <si>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</si>
  <si>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</si>
  <si>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</si>
  <si>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</si>
  <si>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</si>
  <si>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</si>
  <si>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</si>
  <si>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</si>
  <si>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</si>
  <si>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</si>
  <si>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</si>
  <si>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</si>
  <si>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</si>
  <si>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</si>
  <si>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</si>
  <si>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</si>
  <si>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</si>
  <si>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</si>
  <si>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</si>
  <si>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</si>
  <si>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</si>
  <si>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</si>
  <si>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</si>
  <si>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</si>
  <si>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</si>
  <si>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</si>
  <si>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</si>
  <si>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</si>
  <si>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</si>
  <si>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</si>
  <si>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</si>
  <si>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</si>
  <si>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</si>
  <si>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</si>
  <si>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</si>
  <si>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</si>
  <si>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</si>
  <si>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</si>
  <si>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</si>
  <si>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</si>
  <si>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</si>
  <si>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</si>
  <si>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</si>
  <si>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</si>
  <si>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</si>
  <si>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</si>
  <si>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</si>
  <si>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</si>
  <si>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</si>
  <si>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</si>
  <si>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</si>
  <si>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</si>
  <si>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</si>
  <si>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</si>
  <si>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</si>
  <si>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</si>
  <si>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</si>
  <si>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</si>
  <si>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</si>
  <si>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</si>
  <si>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</si>
  <si>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</si>
  <si>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</si>
  <si>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</si>
  <si>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</si>
  <si>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</si>
  <si>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</si>
  <si>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</si>
  <si>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</si>
  <si>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</si>
  <si>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</si>
  <si>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</si>
  <si>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</si>
  <si>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</si>
  <si>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</si>
  <si>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</si>
  <si>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</si>
  <si>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</si>
  <si>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</si>
  <si>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</si>
  <si>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</si>
  <si>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</si>
  <si>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</si>
  <si>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</si>
  <si>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</si>
  <si>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</si>
  <si>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</si>
  <si>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</si>
  <si>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</si>
  <si>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</si>
  <si>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</si>
  <si>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</si>
  <si>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</si>
  <si>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</si>
  <si>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</si>
  <si>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</si>
  <si>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</si>
  <si>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</si>
  <si>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</si>
  <si>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</si>
  <si>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</si>
  <si>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</si>
  <si>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</si>
  <si>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</si>
  <si>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</si>
  <si>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</si>
  <si>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</si>
  <si>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</si>
  <si>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</si>
  <si>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</si>
  <si>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</si>
  <si>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</si>
  <si>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</si>
  <si>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</si>
  <si>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</si>
  <si>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</si>
  <si>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</si>
  <si>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</si>
  <si>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</si>
  <si>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</si>
  <si>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</si>
  <si>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</si>
  <si>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</si>
  <si>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</si>
  <si>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</si>
  <si>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</si>
  <si>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</si>
  <si>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</si>
  <si>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</si>
  <si>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</si>
  <si>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</si>
  <si>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</si>
  <si>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</si>
  <si>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</si>
  <si>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</si>
  <si>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</si>
  <si>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</si>
  <si>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</si>
  <si>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</si>
  <si>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</si>
  <si>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</si>
  <si>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</si>
  <si>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</si>
  <si>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</si>
  <si>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</si>
  <si>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</si>
  <si>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</si>
  <si>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</si>
  <si>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</si>
  <si>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</si>
  <si>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</si>
  <si>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</si>
  <si>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</si>
  <si>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</si>
  <si>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</si>
  <si>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</si>
  <si>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</si>
  <si>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</si>
  <si>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</si>
  <si>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</si>
  <si>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</si>
  <si>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</si>
  <si>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</si>
  <si>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</si>
  <si>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</si>
  <si>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</si>
  <si>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</si>
  <si>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</si>
  <si>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</si>
  <si>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</si>
  <si>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</si>
  <si>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</si>
  <si>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</si>
  <si>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</si>
  <si>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</si>
  <si>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</si>
  <si>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</si>
  <si>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</si>
  <si>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</si>
  <si>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</si>
  <si>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</si>
  <si>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</si>
  <si>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</si>
  <si>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</si>
  <si>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</si>
  <si>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</si>
  <si>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</si>
  <si>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</si>
  <si>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</si>
  <si>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</si>
  <si>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</si>
  <si>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</si>
  <si>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</si>
  <si>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</si>
  <si>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</si>
  <si>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</si>
  <si>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</si>
  <si>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</si>
  <si>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</si>
  <si>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</si>
  <si>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</si>
  <si>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</si>
  <si>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</si>
  <si>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</si>
  <si>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</si>
  <si>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</si>
  <si>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</si>
  <si>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</si>
  <si>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</si>
  <si>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</si>
  <si>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</si>
  <si>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</si>
  <si>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</si>
  <si>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</si>
  <si>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</si>
  <si>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</si>
  <si>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</si>
  <si>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</si>
  <si>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</si>
  <si>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</si>
  <si>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</si>
  <si>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</si>
  <si>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</si>
  <si>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</si>
  <si>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</si>
  <si>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</si>
  <si>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</si>
  <si>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</si>
  <si>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</si>
  <si>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</si>
  <si>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</si>
  <si>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</si>
  <si>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</si>
  <si>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</si>
  <si>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</si>
  <si>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</si>
  <si>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</si>
  <si>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</si>
  <si>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</si>
  <si>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</si>
  <si>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</si>
  <si>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</si>
  <si>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</si>
  <si>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</si>
  <si>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</si>
  <si>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</si>
  <si>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</si>
  <si>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</si>
  <si>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</si>
  <si>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</si>
  <si>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</si>
  <si>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</si>
  <si>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</si>
  <si>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</si>
  <si>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</si>
  <si>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</si>
  <si>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</si>
  <si>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</si>
  <si>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</si>
  <si>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</si>
  <si>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</si>
  <si>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</si>
  <si>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</si>
  <si>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</si>
  <si>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</si>
  <si>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</si>
  <si>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</si>
  <si>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</si>
  <si>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</si>
  <si>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</si>
  <si>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</si>
  <si>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</si>
  <si>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</si>
  <si>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</si>
  <si>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</si>
  <si>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</si>
  <si>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</si>
  <si>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</si>
  <si>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</si>
  <si>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</si>
  <si>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</si>
  <si>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</si>
  <si>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</si>
  <si>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</si>
  <si>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</si>
  <si>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</si>
  <si>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</si>
  <si>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</si>
  <si>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</si>
  <si>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</si>
  <si>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</si>
  <si>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</si>
  <si>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</si>
  <si>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</si>
  <si>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</si>
  <si>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</si>
  <si>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</si>
  <si>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</si>
  <si>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</si>
  <si>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</si>
  <si>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</si>
  <si>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</si>
  <si>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</si>
  <si>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</si>
  <si>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</si>
  <si>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</si>
  <si>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</si>
  <si>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</si>
  <si>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</si>
  <si>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</si>
  <si>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</si>
  <si>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</si>
  <si>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</si>
  <si>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</si>
  <si>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</si>
  <si>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</si>
  <si>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</si>
  <si>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</si>
  <si>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</si>
  <si>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</si>
  <si>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</si>
  <si>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</si>
  <si>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</si>
  <si>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</si>
  <si>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</si>
  <si>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</si>
  <si>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</si>
  <si>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</si>
  <si>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</si>
  <si>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</si>
  <si>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</si>
  <si>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</si>
  <si>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</si>
  <si>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</si>
  <si>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</si>
  <si>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</si>
  <si>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</si>
  <si>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</si>
  <si>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</si>
  <si>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</si>
  <si>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</si>
  <si>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</si>
  <si>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</si>
  <si>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</si>
  <si>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</si>
  <si>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</si>
  <si>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</si>
  <si>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</si>
  <si>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</si>
  <si>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</si>
  <si>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</si>
  <si>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</si>
  <si>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</si>
  <si>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</si>
  <si>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</si>
  <si>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</si>
  <si>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</si>
  <si>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</si>
  <si>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</si>
  <si>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</si>
  <si>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</si>
  <si>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</si>
  <si>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</si>
  <si>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</si>
  <si>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</si>
  <si>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</si>
  <si>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</si>
  <si>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</si>
  <si>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</si>
  <si>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</si>
  <si>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</si>
  <si>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</si>
  <si>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</si>
  <si>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</si>
  <si>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</si>
  <si>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</si>
  <si>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</si>
  <si>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</si>
  <si>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</si>
  <si>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</si>
  <si>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</si>
  <si>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</si>
  <si>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</si>
  <si>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</si>
  <si>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</si>
  <si>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</si>
  <si>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</si>
  <si>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</si>
  <si>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</si>
  <si>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</si>
  <si>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</si>
  <si>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</si>
  <si>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</si>
  <si>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</si>
  <si>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</si>
  <si>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</si>
  <si>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</si>
  <si>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</si>
  <si>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</si>
  <si>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</si>
  <si>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</si>
  <si>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</si>
  <si>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</si>
  <si>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</si>
  <si>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</si>
  <si>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</si>
  <si>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</si>
  <si>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</si>
  <si>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</si>
  <si>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</si>
  <si>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</si>
  <si>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</si>
  <si>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</si>
  <si>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</si>
  <si>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</si>
  <si>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</si>
  <si>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</si>
  <si>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</si>
  <si>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</si>
  <si>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</si>
  <si>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</si>
  <si>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</si>
  <si>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</si>
  <si>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</si>
  <si>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</si>
  <si>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</si>
  <si>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</si>
  <si>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</si>
  <si>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</si>
  <si>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</si>
  <si>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</si>
  <si>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</si>
  <si>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</si>
  <si>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</si>
  <si>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</si>
  <si>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</si>
  <si>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</si>
  <si>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</si>
  <si>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</si>
  <si>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</si>
  <si>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</si>
  <si>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</si>
  <si>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</si>
  <si>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</si>
  <si>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</si>
  <si>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</si>
  <si>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</si>
  <si>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</si>
  <si>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</si>
  <si>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</si>
  <si>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</si>
  <si>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</si>
  <si>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</si>
  <si>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</si>
  <si>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</si>
  <si>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</si>
  <si>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</si>
  <si>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</si>
  <si>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</si>
  <si>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</si>
  <si>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</si>
  <si>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</si>
  <si>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</si>
  <si>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</si>
  <si>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</si>
  <si>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</si>
  <si>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</si>
  <si>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</si>
  <si>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</si>
  <si>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</si>
  <si>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</si>
  <si>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</si>
  <si>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</si>
  <si>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</si>
  <si>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</si>
  <si>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</si>
  <si>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</si>
  <si>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</si>
  <si>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</si>
  <si>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</si>
  <si>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</si>
  <si>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</si>
  <si>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</si>
  <si>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</si>
  <si>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</si>
  <si>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</si>
  <si>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</si>
  <si>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</si>
  <si>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</si>
  <si>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</si>
  <si>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</si>
  <si>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</si>
  <si>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</si>
  <si>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</si>
  <si>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</si>
  <si>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</si>
  <si>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</si>
  <si>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</si>
  <si>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</si>
  <si>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</si>
  <si>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</si>
  <si>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</si>
  <si>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</si>
  <si>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</si>
  <si>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</si>
  <si>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</si>
  <si>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</si>
  <si>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</si>
  <si>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</si>
  <si>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</si>
  <si>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</si>
  <si>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</si>
  <si>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</si>
  <si>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</si>
  <si>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</si>
  <si>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</si>
  <si>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</si>
  <si>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</si>
  <si>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</si>
  <si>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</si>
  <si>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</si>
  <si>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</si>
  <si>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</si>
  <si>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</si>
  <si>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</si>
  <si>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</si>
  <si>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</si>
  <si>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</si>
  <si>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</si>
  <si>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</si>
  <si>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</si>
  <si>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</si>
  <si>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</si>
  <si>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</si>
  <si>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</si>
  <si>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</si>
  <si>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</si>
  <si>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</si>
  <si>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</si>
  <si>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</si>
  <si>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</si>
  <si>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</si>
  <si>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</si>
  <si>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</si>
  <si>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</si>
  <si>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</si>
  <si>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</si>
  <si>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</si>
  <si>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</si>
  <si>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</si>
  <si>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</si>
  <si>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</si>
  <si>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</si>
  <si>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</si>
  <si>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</si>
  <si>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</si>
  <si>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</si>
  <si>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</si>
  <si>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</si>
  <si>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</si>
  <si>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</si>
  <si>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</si>
  <si>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</si>
  <si>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</si>
  <si>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</si>
  <si>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</si>
  <si>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</si>
  <si>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</si>
  <si>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</si>
  <si>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</si>
  <si>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</si>
  <si>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</si>
  <si>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</si>
  <si>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</si>
  <si>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</si>
  <si>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</si>
  <si>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</si>
  <si>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</si>
  <si>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</si>
  <si>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</si>
  <si>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</si>
  <si>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</si>
  <si>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</si>
  <si>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</si>
  <si>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</si>
  <si>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</si>
  <si>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</si>
  <si>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</si>
  <si>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</si>
  <si>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</si>
  <si>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</si>
  <si>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</si>
  <si>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</si>
  <si>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</si>
  <si>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</si>
  <si>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</si>
  <si>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</si>
  <si>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</si>
  <si>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</si>
  <si>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</si>
  <si>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</si>
  <si>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</si>
  <si>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</si>
  <si>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</si>
  <si>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</si>
  <si>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</si>
  <si>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</si>
  <si>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</si>
  <si>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</si>
  <si>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</si>
  <si>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</si>
  <si>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</si>
  <si>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</si>
  <si>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</si>
  <si>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</si>
  <si>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</si>
  <si>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</si>
  <si>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</si>
  <si>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</si>
  <si>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</si>
  <si>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</si>
  <si>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</si>
  <si>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</si>
  <si>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</si>
  <si>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</si>
  <si>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</si>
  <si>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</si>
  <si>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</si>
  <si>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</si>
  <si>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</si>
  <si>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</si>
  <si>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</si>
  <si>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</si>
  <si>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</si>
  <si>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</si>
  <si>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</si>
  <si>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</si>
  <si>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</si>
  <si>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</si>
  <si>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</si>
  <si>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</si>
  <si>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</si>
  <si>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</si>
  <si>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</si>
  <si>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</si>
  <si>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</si>
  <si>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</si>
  <si>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</si>
  <si>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</si>
  <si>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</si>
  <si>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</si>
  <si>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</si>
  <si>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</si>
  <si>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</si>
  <si>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</si>
  <si>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</si>
  <si>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</si>
  <si>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</si>
  <si>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</si>
  <si>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</si>
  <si>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</si>
  <si>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</si>
  <si>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</si>
  <si>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</si>
  <si>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</si>
  <si>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</si>
  <si>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</si>
  <si>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</si>
  <si>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</si>
  <si>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</si>
  <si>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</si>
  <si>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</si>
  <si>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</si>
  <si>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</si>
  <si>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</si>
  <si>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</si>
  <si>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</si>
  <si>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</si>
  <si>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</si>
  <si>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</si>
  <si>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</si>
  <si>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</si>
  <si>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</si>
  <si>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</si>
  <si>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</si>
  <si>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</si>
  <si>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</si>
  <si>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</si>
  <si>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</si>
  <si>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</si>
  <si>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</si>
  <si>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</si>
  <si>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</si>
  <si>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</si>
  <si>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</si>
  <si>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</si>
  <si>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</si>
  <si>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</si>
  <si>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</si>
  <si>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</si>
  <si>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</si>
  <si>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</si>
  <si>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</si>
  <si>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</si>
  <si>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</si>
  <si>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</si>
  <si>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</si>
  <si>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</si>
  <si>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</si>
  <si>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</si>
  <si>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</si>
  <si>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</si>
  <si>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</si>
  <si>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</si>
  <si>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</si>
  <si>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</si>
  <si>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</si>
  <si>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</si>
  <si>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</si>
  <si>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</si>
  <si>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</si>
  <si>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</si>
  <si>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</si>
  <si>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</si>
  <si>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</si>
  <si>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</si>
  <si>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</si>
  <si>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</si>
  <si>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</si>
  <si>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</si>
  <si>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</si>
  <si>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</si>
  <si>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</si>
  <si>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</si>
  <si>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</si>
  <si>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</si>
  <si>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</si>
  <si>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</si>
  <si>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</si>
  <si>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</si>
  <si>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</si>
  <si>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</si>
  <si>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</si>
  <si>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</si>
  <si>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</si>
  <si>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</si>
  <si>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</si>
  <si>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</si>
  <si>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</si>
  <si>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</si>
  <si>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</si>
  <si>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</si>
  <si>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</si>
  <si>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</si>
  <si>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</si>
  <si>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</si>
  <si>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</si>
  <si>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</si>
  <si>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</si>
  <si>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</si>
  <si>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</si>
  <si>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</si>
  <si>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</si>
  <si>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</si>
  <si>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</si>
  <si>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</si>
  <si>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</si>
  <si>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</si>
  <si>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</si>
  <si>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</si>
  <si>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</si>
  <si>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</si>
  <si>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</si>
  <si>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</si>
  <si>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</si>
  <si>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</si>
  <si>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</si>
  <si>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</si>
  <si>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</si>
  <si>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</si>
  <si>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</si>
  <si>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</si>
  <si>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</si>
  <si>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</si>
  <si>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</si>
  <si>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</si>
  <si>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</si>
  <si>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</si>
  <si>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</si>
  <si>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</si>
  <si>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</si>
  <si>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</si>
  <si>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</si>
  <si>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</si>
  <si>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</si>
  <si>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</si>
  <si>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</si>
  <si>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</si>
  <si>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</si>
  <si>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</si>
  <si>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</si>
  <si>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</si>
  <si>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</si>
  <si>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</si>
  <si>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</si>
  <si>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</si>
  <si>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</si>
  <si>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</si>
  <si>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</si>
  <si>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</si>
  <si>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</si>
  <si>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</si>
  <si>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</si>
  <si>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</si>
  <si>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</si>
  <si>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</si>
  <si>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</si>
  <si>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</si>
  <si>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</si>
  <si>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</si>
  <si>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</si>
  <si>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</si>
  <si>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</si>
  <si>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</si>
  <si>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</si>
  <si>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</si>
  <si>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</si>
  <si>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</si>
  <si>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</si>
  <si>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</si>
  <si>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</si>
  <si>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</si>
  <si>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</si>
  <si>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</si>
  <si>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</si>
  <si>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</si>
  <si>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</si>
  <si>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</si>
  <si>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</si>
  <si>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</si>
  <si>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</si>
  <si>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</si>
  <si>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</si>
  <si>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</si>
  <si>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</si>
  <si>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</si>
  <si>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</si>
  <si>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</si>
  <si>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</si>
  <si>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</si>
  <si>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</si>
  <si>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</si>
  <si>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</si>
  <si>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</si>
  <si>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</si>
  <si>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</si>
  <si>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</si>
  <si>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</si>
  <si>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</si>
  <si>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</si>
  <si>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</si>
  <si>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</si>
  <si>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</si>
  <si>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</si>
  <si>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</si>
  <si>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</si>
  <si>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</si>
  <si>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</si>
  <si>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</si>
  <si>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</si>
  <si>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</si>
  <si>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</si>
  <si>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</si>
  <si>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</si>
  <si>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</si>
  <si>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</si>
  <si>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</si>
  <si>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</si>
  <si>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</si>
  <si>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</si>
  <si>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</si>
  <si>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</si>
  <si>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</si>
  <si>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</si>
  <si>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</si>
  <si>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</si>
  <si>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</si>
  <si>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</si>
  <si>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</si>
  <si>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</si>
  <si>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</si>
  <si>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</si>
  <si>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</si>
  <si>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</si>
  <si>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</si>
  <si>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</si>
  <si>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</si>
  <si>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</si>
  <si>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</si>
  <si>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</si>
  <si>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</si>
  <si>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</si>
  <si>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</si>
  <si>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</si>
  <si>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</si>
  <si>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</si>
  <si>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</si>
  <si>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</si>
  <si>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</si>
  <si>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</si>
  <si>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</si>
  <si>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</si>
  <si>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</si>
  <si>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</si>
  <si>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</si>
  <si>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</si>
  <si>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</si>
  <si>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</si>
  <si>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</si>
  <si>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</si>
  <si>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</si>
  <si>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</si>
  <si>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</si>
  <si>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</si>
  <si>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</si>
  <si>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</si>
  <si>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</si>
  <si>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</si>
  <si>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</si>
  <si>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</si>
  <si>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</si>
  <si>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</si>
  <si>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</si>
  <si>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</si>
  <si>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</si>
  <si>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</si>
  <si>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</si>
  <si>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</si>
  <si>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</si>
  <si>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</si>
  <si>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</si>
  <si>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</si>
  <si>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</si>
  <si>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</si>
  <si>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</si>
  <si>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</si>
  <si>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</si>
  <si>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</si>
  <si>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</si>
  <si>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</si>
  <si>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</si>
  <si>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</si>
  <si>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</si>
  <si>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</si>
  <si>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</si>
  <si>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</si>
  <si>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</si>
  <si>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</si>
  <si>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</si>
  <si>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</si>
  <si>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</si>
  <si>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</si>
  <si>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</si>
  <si>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</si>
  <si>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</si>
  <si>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</si>
  <si>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</si>
  <si>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</si>
  <si>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</si>
  <si>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</si>
  <si>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</si>
  <si>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</si>
  <si>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</si>
  <si>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</si>
  <si>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</si>
  <si>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</si>
  <si>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</si>
  <si>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</si>
  <si>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</si>
  <si>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</si>
  <si>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</si>
  <si>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</si>
  <si>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</si>
  <si>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</si>
  <si>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</si>
  <si>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</si>
  <si>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</si>
  <si>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</si>
  <si>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</si>
  <si>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</si>
  <si>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</si>
  <si>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</si>
  <si>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</si>
  <si>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</si>
  <si>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</si>
  <si>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</si>
  <si>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</si>
  <si>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</si>
  <si>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</si>
  <si>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</si>
  <si>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</si>
  <si>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</si>
  <si>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</si>
  <si>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</si>
  <si>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</si>
  <si>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</si>
  <si>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</si>
  <si>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</si>
  <si>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</si>
  <si>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</si>
  <si>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</si>
  <si>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</si>
  <si>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</si>
  <si>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</si>
  <si>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</si>
  <si>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</si>
  <si>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</si>
  <si>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</si>
  <si>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</si>
  <si>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</si>
  <si>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</si>
  <si>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</si>
  <si>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</si>
  <si>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</si>
  <si>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</si>
  <si>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</si>
  <si>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</si>
  <si>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</si>
  <si>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</si>
  <si>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</si>
  <si>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</si>
  <si>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</si>
  <si>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</si>
  <si>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</si>
  <si>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</si>
  <si>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</si>
  <si>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</si>
  <si>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</si>
  <si>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</si>
  <si>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</si>
  <si>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</si>
  <si>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</si>
  <si>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</si>
  <si>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</si>
  <si>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</si>
  <si>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</si>
  <si>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</si>
  <si>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</si>
  <si>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</si>
  <si>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</si>
  <si>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</si>
  <si>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</si>
  <si>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</si>
  <si>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</si>
  <si>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</si>
  <si>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</si>
  <si>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</si>
  <si>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</si>
  <si>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</si>
  <si>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</si>
  <si>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</si>
  <si>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</si>
  <si>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</si>
  <si>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</si>
  <si>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</si>
  <si>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</si>
  <si>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</si>
  <si>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</si>
  <si>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</si>
  <si>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</si>
  <si>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</si>
  <si>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</si>
  <si>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</si>
  <si>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</si>
  <si>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</si>
  <si>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</si>
  <si>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</si>
  <si>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</si>
  <si>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</si>
  <si>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</si>
  <si>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</si>
  <si>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</si>
  <si>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</si>
  <si>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</si>
  <si>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</si>
  <si>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</si>
  <si>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</si>
  <si>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</si>
  <si>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</si>
  <si>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</si>
  <si>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</si>
  <si>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</si>
  <si>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</si>
  <si>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</si>
  <si>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</si>
  <si>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</si>
  <si>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</si>
  <si>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</si>
  <si>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</si>
  <si>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</si>
  <si>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</si>
  <si>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</si>
  <si>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</si>
  <si>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</si>
  <si>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</si>
  <si>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</si>
  <si>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</si>
  <si>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</si>
  <si>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</si>
  <si>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</si>
  <si>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</si>
  <si>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</si>
  <si>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</si>
  <si>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</si>
  <si>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</si>
  <si>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</si>
  <si>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</si>
  <si>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</si>
  <si>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</si>
  <si>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</si>
  <si>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</si>
  <si>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</si>
  <si>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</si>
  <si>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</si>
  <si>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</si>
  <si>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</si>
  <si>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</si>
  <si>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</si>
  <si>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</si>
  <si>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</si>
  <si>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</si>
  <si>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</si>
  <si>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</si>
  <si>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</si>
  <si>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</si>
  <si>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</si>
  <si>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</si>
  <si>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</si>
  <si>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</si>
  <si>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</si>
  <si>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</si>
  <si>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</si>
  <si>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</si>
  <si>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</si>
  <si>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</si>
  <si>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</si>
  <si>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</si>
  <si>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</si>
  <si>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</si>
  <si>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</si>
  <si>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</si>
  <si>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</si>
  <si>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</si>
  <si>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</si>
  <si>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</si>
  <si>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</si>
  <si>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</si>
  <si>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</si>
  <si>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</si>
  <si>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</si>
  <si>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</si>
  <si>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</si>
  <si>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</si>
  <si>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</si>
  <si>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</si>
  <si>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</si>
  <si>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</si>
  <si>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</si>
  <si>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</si>
  <si>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</si>
  <si>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</si>
  <si>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</si>
  <si>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</si>
  <si>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</si>
  <si>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</si>
  <si>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</si>
  <si>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</si>
  <si>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</si>
  <si>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</si>
  <si>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</si>
  <si>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</si>
  <si>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</si>
  <si>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</si>
  <si>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</si>
  <si>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</si>
  <si>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</si>
  <si>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</si>
  <si>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</si>
  <si>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</si>
  <si>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</si>
  <si>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</si>
  <si>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</si>
  <si>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</si>
  <si>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</si>
  <si>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</si>
  <si>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</si>
  <si>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</si>
  <si>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</si>
  <si>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</si>
  <si>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</si>
  <si>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</si>
  <si>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</si>
  <si>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</si>
  <si>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</si>
  <si>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</si>
  <si>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</si>
  <si>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</si>
  <si>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</si>
  <si>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</si>
  <si>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</si>
  <si>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</si>
  <si>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</si>
  <si>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</si>
  <si>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</si>
  <si>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</si>
  <si>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</si>
  <si>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</si>
  <si>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</si>
  <si>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</si>
  <si>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</si>
  <si>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</si>
  <si>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</si>
  <si>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</si>
  <si>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</si>
  <si>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</si>
  <si>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</si>
  <si>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</si>
  <si>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</si>
  <si>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</si>
  <si>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</si>
  <si>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</si>
  <si>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</si>
  <si>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</si>
  <si>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</si>
  <si>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</si>
  <si>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</si>
  <si>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</si>
  <si>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</si>
  <si>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</si>
  <si>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</si>
  <si>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</si>
  <si>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</si>
  <si>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</si>
  <si>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</si>
  <si>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</si>
  <si>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</si>
  <si>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</si>
  <si>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</si>
  <si>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</si>
  <si>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</si>
  <si>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</si>
  <si>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</si>
  <si>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</si>
  <si>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</si>
  <si>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</si>
  <si>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</si>
  <si>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</si>
  <si>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</si>
  <si>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</si>
  <si>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</si>
  <si>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</si>
  <si>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</si>
  <si>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</si>
  <si>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</si>
  <si>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</si>
  <si>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</si>
  <si>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</si>
  <si>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</si>
  <si>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</si>
  <si>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</si>
  <si>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</si>
  <si>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</si>
  <si>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</si>
  <si>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</si>
  <si>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</si>
  <si>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</si>
  <si>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</si>
  <si>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</si>
  <si>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</si>
  <si>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</si>
  <si>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</si>
  <si>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</si>
  <si>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</si>
  <si>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</si>
  <si>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</si>
  <si>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</si>
  <si>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</si>
  <si>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</si>
  <si>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</si>
  <si>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</si>
  <si>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</si>
  <si>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</si>
  <si>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</si>
  <si>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</si>
  <si>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</si>
  <si>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</si>
  <si>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</si>
  <si>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</si>
  <si>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</si>
  <si>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</si>
  <si>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</si>
  <si>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</si>
  <si>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</si>
  <si>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</si>
  <si>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</si>
  <si>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</si>
  <si>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</si>
  <si>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</si>
  <si>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</si>
  <si>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</si>
  <si>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</si>
  <si>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</si>
  <si>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</si>
  <si>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</si>
  <si>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</si>
  <si>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</si>
  <si>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</si>
  <si>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</si>
  <si>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</si>
  <si>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</si>
  <si>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</si>
  <si>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</si>
  <si>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</si>
  <si>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</si>
  <si>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</si>
  <si>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</si>
  <si>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</si>
  <si>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</si>
  <si>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</si>
  <si>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</si>
  <si>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</si>
  <si>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</si>
  <si>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</si>
  <si>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</si>
  <si>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</si>
  <si>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</si>
  <si>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</si>
  <si>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</si>
  <si>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</si>
  <si>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</si>
  <si>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</si>
  <si>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</si>
  <si>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</si>
  <si>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</si>
  <si>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</si>
  <si>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</si>
  <si>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</si>
  <si>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</si>
  <si>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</si>
  <si>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</si>
  <si>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</si>
  <si>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</si>
  <si>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</si>
  <si>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</si>
  <si>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</si>
  <si>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</si>
  <si>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</si>
  <si>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</si>
  <si>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</si>
  <si>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</si>
  <si>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</si>
  <si>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</si>
  <si>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</si>
  <si>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</si>
  <si>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</si>
  <si>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</si>
  <si>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</si>
  <si>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</si>
  <si>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</si>
  <si>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</si>
  <si>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</si>
  <si>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</si>
  <si>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</si>
  <si>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</si>
  <si>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</si>
  <si>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</si>
  <si>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</si>
  <si>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</si>
  <si>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</si>
  <si>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</si>
  <si>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</si>
  <si>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</si>
  <si>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</si>
  <si>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</si>
  <si>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</si>
  <si>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</si>
  <si>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</si>
  <si>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</si>
  <si>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</si>
  <si>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</si>
  <si>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</si>
  <si>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</si>
  <si>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</si>
  <si>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</si>
  <si>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</si>
  <si>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</si>
  <si>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</si>
  <si>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</si>
  <si>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</si>
  <si>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</si>
  <si>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</si>
  <si>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</si>
  <si>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</si>
  <si>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</si>
  <si>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</si>
  <si>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</si>
  <si>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</si>
  <si>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</si>
  <si>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</si>
  <si>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</si>
  <si>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</si>
  <si>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</si>
  <si>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</si>
  <si>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</si>
  <si>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</si>
  <si>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</si>
  <si>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</si>
  <si>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</si>
  <si>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</si>
  <si>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</si>
  <si>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</si>
  <si>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</si>
  <si>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</si>
  <si>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</si>
  <si>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</si>
  <si>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</si>
  <si>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</si>
  <si>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</si>
  <si>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</si>
  <si>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</si>
  <si>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</si>
  <si>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</si>
  <si>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</si>
  <si>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</si>
  <si>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</si>
  <si>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</si>
  <si>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</si>
  <si>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</si>
  <si>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</si>
  <si>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</si>
  <si>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</si>
  <si>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</si>
  <si>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</si>
  <si>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</si>
  <si>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</si>
  <si>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</si>
  <si>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</si>
  <si>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</si>
  <si>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</si>
  <si>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</si>
  <si>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</si>
  <si>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</si>
  <si>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</si>
  <si>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</si>
  <si>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</si>
  <si>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</si>
  <si>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</si>
  <si>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</si>
  <si>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</si>
  <si>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</si>
  <si>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</si>
  <si>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</si>
  <si>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</si>
  <si>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</si>
  <si>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</si>
  <si>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</si>
  <si>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</si>
  <si>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</si>
  <si>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</si>
  <si>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</si>
  <si>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</si>
  <si>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</si>
  <si>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</si>
  <si>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</si>
  <si>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</si>
  <si>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</si>
  <si>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</si>
  <si>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</si>
  <si>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</si>
  <si>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</si>
  <si>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</si>
  <si>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</si>
  <si>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</si>
  <si>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</si>
  <si>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</si>
  <si>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</si>
  <si>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</si>
  <si>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</si>
  <si>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</si>
  <si>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</si>
  <si>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</si>
  <si>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</si>
  <si>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</si>
  <si>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</si>
  <si>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</si>
  <si>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</si>
  <si>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</si>
  <si>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</si>
  <si>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</si>
  <si>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</si>
  <si>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</si>
  <si>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</si>
  <si>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</si>
  <si>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</si>
  <si>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</si>
  <si>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</si>
  <si>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</si>
  <si>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</si>
  <si>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</si>
  <si>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</si>
  <si>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</si>
  <si>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</si>
  <si>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</si>
  <si>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</si>
  <si>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</si>
  <si>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</si>
  <si>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</si>
  <si>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</si>
  <si>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</si>
  <si>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</si>
  <si>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</si>
  <si>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</si>
  <si>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</si>
  <si>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</si>
  <si>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</si>
  <si>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</si>
  <si>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</si>
  <si>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</si>
  <si>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</si>
  <si>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</si>
  <si>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</si>
  <si>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</si>
  <si>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</si>
  <si>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</si>
  <si>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</si>
  <si>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</si>
  <si>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</si>
  <si>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</si>
  <si>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</si>
  <si>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</si>
  <si>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</si>
  <si>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</si>
  <si>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</si>
  <si>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</si>
  <si>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</si>
  <si>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</si>
  <si>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</si>
  <si>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</si>
  <si>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</si>
  <si>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</si>
  <si>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</si>
  <si>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</si>
  <si>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</si>
  <si>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</si>
  <si>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</si>
  <si>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</si>
  <si>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</si>
  <si>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</si>
  <si>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</si>
  <si>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</si>
  <si>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</si>
  <si>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</si>
  <si>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</si>
  <si>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</si>
  <si>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</si>
  <si>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</si>
  <si>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</si>
  <si>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</si>
  <si>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</si>
  <si>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</si>
  <si>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</si>
  <si>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</si>
  <si>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</si>
  <si>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</si>
  <si>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</si>
  <si>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</si>
  <si>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</si>
  <si>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</si>
  <si>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</si>
  <si>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</si>
  <si>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</si>
  <si>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</si>
  <si>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</si>
  <si>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</si>
  <si>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</si>
  <si>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</si>
  <si>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</si>
  <si>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</si>
  <si>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</si>
  <si>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</si>
  <si>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</si>
  <si>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</si>
  <si>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</si>
  <si>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</si>
  <si>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</si>
  <si>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</si>
  <si>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</si>
  <si>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</si>
  <si>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</si>
  <si>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</si>
  <si>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</si>
  <si>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</si>
  <si>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</si>
  <si>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</si>
  <si>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</si>
  <si>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</si>
  <si>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</si>
  <si>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</si>
  <si>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</si>
  <si>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</si>
  <si>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</si>
  <si>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</si>
  <si>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</si>
  <si>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</si>
  <si>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</si>
  <si>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</si>
  <si>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</si>
  <si>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</si>
  <si>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</si>
  <si>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</si>
  <si>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</si>
  <si>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</si>
  <si>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</si>
  <si>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</si>
  <si>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</si>
  <si>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</si>
  <si>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</si>
  <si>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</si>
  <si>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</si>
  <si>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</si>
  <si>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</si>
  <si>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</si>
  <si>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</si>
  <si>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</si>
  <si>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</si>
  <si>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</si>
  <si>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</si>
  <si>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</si>
  <si>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</si>
  <si>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</si>
  <si>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</si>
  <si>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</si>
  <si>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</si>
  <si>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</si>
  <si>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</si>
  <si>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</si>
  <si>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</si>
  <si>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</si>
  <si>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</si>
  <si>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</si>
  <si>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</si>
  <si>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</si>
  <si>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</si>
  <si>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</si>
  <si>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</si>
  <si>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</si>
  <si>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</si>
  <si>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</si>
  <si>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</si>
  <si>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</si>
  <si>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</si>
  <si>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</si>
  <si>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</si>
  <si>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</si>
  <si>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</si>
  <si>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</si>
  <si>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</si>
  <si>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</si>
  <si>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</si>
  <si>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</si>
  <si>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</si>
  <si>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</si>
  <si>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</si>
  <si>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</si>
  <si>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</si>
  <si>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</si>
  <si>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</si>
  <si>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</si>
  <si>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</si>
  <si>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</si>
  <si>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</si>
  <si>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</si>
  <si>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</si>
  <si>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</si>
  <si>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</si>
  <si>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</si>
  <si>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</si>
  <si>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</si>
  <si>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</si>
  <si>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</si>
  <si>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</si>
  <si>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</si>
  <si>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</si>
  <si>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</si>
  <si>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</si>
  <si>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</si>
  <si>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</si>
  <si>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</si>
  <si>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</si>
  <si>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</si>
  <si>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</si>
  <si>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</si>
  <si>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</si>
  <si>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</si>
  <si>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</si>
  <si>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</si>
  <si>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</si>
  <si>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</si>
  <si>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</si>
  <si>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</si>
  <si>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</si>
  <si>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</si>
  <si>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</si>
  <si>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</si>
  <si>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</si>
  <si>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</si>
  <si>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</si>
  <si>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</si>
  <si>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</si>
  <si>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</si>
  <si>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</si>
  <si>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</si>
  <si>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</si>
  <si>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</si>
  <si>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</si>
  <si>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</si>
  <si>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</si>
  <si>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</si>
  <si>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</si>
  <si>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</si>
  <si>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</si>
  <si>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</si>
  <si>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</si>
  <si>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</si>
  <si>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</si>
  <si>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</si>
  <si>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</si>
  <si>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</si>
  <si>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</si>
  <si>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</si>
  <si>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</si>
  <si>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</si>
  <si>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</si>
  <si>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</si>
  <si>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</si>
  <si>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</si>
  <si>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</si>
  <si>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</si>
  <si>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</si>
  <si>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</si>
  <si>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</si>
  <si>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</si>
  <si>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</si>
  <si>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</si>
  <si>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</si>
  <si>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</si>
  <si>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</si>
  <si>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</si>
  <si>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</si>
  <si>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</si>
  <si>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</si>
  <si>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</si>
  <si>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</si>
  <si>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</si>
  <si>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</si>
  <si>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</si>
  <si>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</si>
  <si>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</si>
  <si>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</si>
  <si>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</si>
  <si>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</si>
  <si>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</si>
  <si>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</si>
  <si>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</si>
  <si>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</si>
  <si>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</si>
  <si>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</si>
  <si>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</si>
  <si>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</si>
  <si>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</si>
  <si>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</si>
  <si>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</si>
  <si>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</si>
  <si>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</si>
  <si>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</si>
  <si>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</si>
  <si>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</si>
  <si>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</si>
  <si>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</si>
  <si>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</si>
  <si>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</si>
  <si>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</si>
  <si>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</si>
  <si>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</si>
  <si>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</si>
  <si>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</si>
  <si>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</si>
  <si>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</si>
  <si>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</si>
  <si>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</si>
  <si>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</si>
  <si>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</si>
  <si>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</si>
  <si>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</si>
  <si>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</si>
  <si>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</si>
  <si>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</si>
  <si>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</si>
  <si>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</si>
  <si>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</si>
  <si>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</si>
  <si>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</si>
  <si>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</si>
  <si>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</si>
  <si>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</si>
  <si>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</si>
  <si>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</si>
  <si>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</si>
  <si>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</si>
  <si>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</si>
  <si>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</si>
  <si>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</si>
  <si>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</si>
  <si>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</si>
  <si>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</si>
  <si>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</si>
  <si>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</si>
  <si>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</si>
  <si>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</si>
  <si>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</si>
  <si>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</si>
  <si>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</si>
  <si>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</si>
  <si>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</si>
  <si>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</si>
  <si>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</si>
  <si>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</si>
  <si>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</si>
  <si>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</si>
  <si>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</si>
  <si>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</si>
  <si>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</si>
  <si>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</si>
  <si>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</si>
  <si>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</si>
  <si>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</si>
  <si>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</si>
  <si>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</si>
  <si>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</si>
  <si>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</si>
  <si>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</si>
  <si>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</si>
  <si>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</si>
  <si>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</si>
  <si>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</si>
  <si>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</si>
  <si>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</si>
  <si>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</si>
  <si>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</si>
  <si>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</si>
  <si>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</si>
  <si>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</si>
  <si>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</si>
  <si>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</si>
  <si>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</si>
  <si>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</si>
  <si>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</si>
  <si>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</si>
  <si>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</si>
  <si>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</si>
  <si>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</si>
  <si>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</si>
  <si>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</si>
  <si>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</si>
  <si>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</si>
  <si>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</si>
  <si>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</si>
  <si>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</si>
  <si>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</si>
  <si>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</si>
  <si>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</si>
  <si>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</si>
  <si>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</si>
  <si>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</si>
  <si>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</si>
  <si>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</si>
  <si>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</si>
  <si>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</si>
  <si>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</si>
  <si>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</si>
  <si>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</si>
  <si>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</si>
  <si>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</si>
  <si>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</si>
  <si>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</si>
  <si>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</si>
  <si>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</si>
  <si>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</si>
  <si>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</si>
  <si>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</si>
  <si>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</si>
  <si>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</si>
  <si>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</si>
  <si>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</si>
  <si>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</si>
  <si>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</si>
  <si>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</si>
  <si>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</si>
  <si>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</si>
  <si>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</si>
  <si>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</si>
  <si>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</si>
  <si>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</si>
  <si>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</si>
  <si>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</si>
  <si>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</si>
  <si>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</si>
  <si>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</si>
  <si>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</si>
  <si>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</si>
  <si>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</si>
  <si>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</si>
  <si>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</si>
  <si>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</si>
  <si>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</si>
  <si>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</si>
  <si>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</si>
  <si>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</si>
  <si>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</si>
  <si>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</si>
  <si>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</si>
  <si>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</si>
  <si>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</si>
  <si>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</si>
  <si>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</si>
  <si>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</si>
  <si>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</si>
  <si>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</si>
  <si>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</si>
  <si>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</si>
  <si>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</si>
  <si>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</si>
  <si>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</si>
  <si>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</si>
  <si>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</si>
  <si>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</si>
  <si>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</si>
  <si>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</si>
  <si>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</si>
  <si>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</si>
  <si>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</si>
  <si>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</si>
  <si>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</si>
  <si>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</si>
  <si>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</si>
  <si>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</si>
  <si>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</si>
  <si>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</si>
  <si>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</si>
  <si>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</si>
  <si>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</si>
  <si>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</si>
  <si>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</si>
  <si>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</si>
  <si>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</si>
  <si>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</si>
  <si>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</si>
  <si>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</si>
  <si>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</si>
  <si>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</si>
  <si>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</si>
  <si>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</si>
  <si>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</si>
  <si>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</si>
  <si>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</si>
  <si>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</si>
  <si>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</si>
  <si>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</si>
  <si>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</si>
  <si>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</si>
  <si>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</si>
  <si>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</si>
  <si>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</si>
  <si>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</si>
  <si>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</si>
  <si>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</si>
  <si>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</si>
  <si>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</si>
  <si>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</si>
  <si>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</si>
  <si>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</si>
  <si>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</si>
  <si>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</si>
  <si>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</si>
  <si>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</si>
  <si>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</si>
  <si>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</si>
  <si>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</si>
  <si>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</si>
  <si>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</si>
  <si>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</si>
  <si>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</si>
  <si>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</si>
  <si>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</si>
  <si>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</si>
  <si>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</si>
  <si>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</si>
  <si>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</si>
  <si>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</si>
  <si>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</si>
  <si>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</si>
  <si>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</si>
  <si>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</si>
  <si>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</si>
  <si>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</si>
  <si>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</si>
  <si>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</si>
  <si>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</si>
  <si>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</si>
  <si>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</si>
  <si>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</si>
  <si>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</si>
  <si>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</si>
  <si>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</si>
  <si>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</si>
  <si>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</si>
  <si>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</si>
  <si>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</si>
  <si>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</si>
  <si>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</si>
  <si>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</si>
  <si>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</si>
  <si>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</si>
  <si>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</si>
  <si>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</si>
  <si>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</si>
  <si>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</si>
  <si>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</si>
  <si>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</si>
  <si>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</si>
  <si>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</si>
  <si>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</si>
  <si>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</si>
  <si>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</si>
  <si>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</si>
  <si>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</si>
  <si>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</si>
  <si>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</si>
  <si>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</si>
  <si>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</si>
  <si>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</si>
  <si>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</si>
  <si>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</si>
  <si>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</si>
  <si>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</si>
  <si>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</si>
  <si>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</si>
  <si>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</si>
  <si>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</si>
  <si>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</si>
  <si>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</si>
  <si>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</si>
  <si>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</si>
  <si>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</si>
  <si>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</si>
  <si>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</si>
  <si>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</si>
  <si>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</si>
  <si>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</si>
  <si>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</si>
  <si>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</si>
  <si>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</si>
  <si>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</si>
  <si>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</si>
  <si>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</si>
  <si>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</si>
  <si>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</si>
  <si>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</si>
  <si>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</si>
  <si>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</si>
  <si>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</si>
  <si>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</si>
  <si>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</si>
  <si>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</si>
  <si>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</si>
  <si>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</si>
  <si>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</si>
  <si>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</si>
  <si>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</si>
  <si>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</si>
  <si>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</si>
  <si>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</si>
  <si>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</si>
  <si>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</si>
  <si>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</si>
  <si>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</si>
  <si>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</si>
  <si>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</si>
  <si>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</si>
  <si>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</si>
  <si>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</si>
  <si>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</si>
  <si>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</si>
  <si>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</si>
  <si>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</si>
  <si>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</si>
  <si>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</si>
  <si>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</si>
  <si>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</si>
  <si>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</si>
  <si>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</si>
  <si>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</si>
  <si>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</si>
  <si>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</si>
  <si>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</si>
  <si>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</si>
  <si>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</si>
  <si>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</si>
  <si>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</si>
  <si>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</si>
  <si>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</si>
  <si>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</si>
  <si>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</si>
  <si>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</si>
  <si>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</si>
  <si>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</si>
  <si>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</si>
  <si>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</si>
  <si>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</si>
  <si>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</si>
  <si>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</si>
  <si>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</si>
  <si>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</si>
  <si>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</si>
  <si>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</si>
  <si>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</si>
  <si>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</si>
  <si>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</si>
  <si>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</si>
  <si>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</si>
  <si>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</si>
  <si>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</si>
  <si>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</si>
  <si>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</si>
  <si>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</si>
  <si>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</si>
  <si>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</si>
  <si>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</si>
  <si>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</si>
  <si>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</si>
  <si>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</si>
  <si>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</si>
  <si>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</si>
  <si>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</si>
  <si>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</si>
  <si>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</si>
  <si>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</si>
  <si>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</si>
  <si>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</si>
  <si>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</si>
  <si>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</si>
  <si>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</si>
  <si>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</si>
  <si>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</si>
  <si>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</si>
  <si>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</si>
  <si>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</si>
  <si>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</si>
  <si>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</si>
  <si>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</si>
  <si>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</si>
  <si>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</si>
  <si>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</si>
  <si>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</si>
  <si>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</si>
  <si>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</si>
  <si>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</si>
  <si>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</si>
  <si>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</si>
  <si>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</si>
  <si>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</si>
  <si>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</si>
  <si>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</si>
  <si>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</si>
  <si>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</si>
  <si>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</si>
  <si>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</si>
  <si>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</si>
  <si>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</si>
  <si>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</si>
  <si>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</si>
  <si>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</si>
  <si>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</si>
  <si>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</si>
  <si>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</si>
  <si>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</si>
  <si>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</si>
  <si>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</si>
  <si>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</si>
  <si>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</si>
  <si>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</si>
  <si>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</si>
  <si>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</si>
  <si>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</si>
  <si>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</si>
  <si>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</si>
  <si>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</si>
  <si>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</si>
  <si>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</si>
  <si>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</si>
  <si>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</si>
  <si>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</si>
  <si>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</si>
  <si>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</si>
  <si>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</si>
  <si>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</si>
  <si>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</si>
  <si>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</si>
  <si>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</si>
  <si>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</si>
  <si>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</si>
  <si>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</si>
  <si>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</si>
  <si>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</si>
  <si>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</si>
  <si>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</si>
  <si>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</si>
  <si>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</si>
  <si>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</si>
  <si>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</si>
  <si>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</si>
  <si>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</si>
  <si>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</si>
  <si>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</si>
  <si>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</si>
  <si>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</si>
  <si>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</si>
  <si>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</si>
  <si>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</si>
  <si>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</si>
  <si>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</si>
  <si>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</si>
  <si>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</si>
  <si>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</si>
  <si>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</si>
  <si>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</si>
  <si>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</si>
  <si>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</si>
  <si>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</si>
  <si>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</si>
  <si>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</si>
  <si>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</si>
  <si>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</si>
  <si>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</si>
  <si>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</si>
  <si>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</si>
  <si>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</si>
  <si>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</si>
  <si>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</si>
  <si>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</si>
  <si>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</si>
  <si>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</si>
  <si>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</si>
  <si>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</si>
  <si>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</si>
  <si>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</si>
  <si>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</si>
  <si>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</si>
  <si>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</si>
  <si>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</si>
  <si>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</si>
  <si>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</si>
  <si>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</si>
  <si>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</si>
  <si>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</si>
  <si>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</si>
  <si>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</si>
  <si>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</si>
  <si>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</si>
  <si>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</si>
  <si>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</si>
  <si>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</si>
  <si>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</si>
  <si>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</si>
  <si>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</si>
  <si>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</si>
  <si>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</si>
  <si>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</si>
  <si>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</si>
  <si>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</si>
  <si>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</si>
  <si>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</si>
  <si>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</si>
  <si>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</si>
  <si>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</si>
  <si>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</si>
  <si>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</si>
  <si>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</si>
  <si>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</si>
  <si>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</si>
  <si>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</si>
  <si>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</si>
  <si>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</si>
  <si>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</si>
  <si>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</si>
  <si>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</si>
  <si>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</si>
  <si>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</si>
  <si>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</si>
  <si>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</si>
  <si>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</si>
  <si>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</si>
  <si>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</si>
  <si>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</si>
  <si>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</si>
  <si>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</si>
  <si>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</si>
  <si>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</si>
  <si>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</si>
  <si>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</si>
  <si>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</si>
  <si>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</si>
  <si>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</si>
  <si>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</si>
  <si>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</si>
  <si>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</si>
  <si>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</si>
  <si>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</si>
  <si>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</si>
  <si>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</si>
  <si>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</si>
  <si>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</si>
  <si>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</si>
  <si>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</si>
  <si>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</si>
  <si>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</si>
  <si>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</si>
  <si>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</si>
  <si>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</si>
  <si>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</si>
  <si>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</si>
  <si>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</si>
  <si>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</si>
  <si>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</si>
  <si>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</si>
  <si>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</si>
  <si>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</si>
  <si>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</si>
  <si>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</si>
  <si>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</si>
  <si>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</si>
  <si>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</si>
  <si>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</si>
  <si>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</si>
  <si>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</si>
  <si>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</si>
  <si>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</si>
  <si>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</si>
  <si>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</si>
  <si>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</si>
  <si>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</si>
  <si>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</si>
  <si>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</si>
  <si>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</si>
  <si>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</si>
  <si>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</si>
  <si>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</si>
  <si>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</si>
  <si>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</si>
  <si>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</si>
  <si>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</si>
  <si>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</si>
  <si>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</si>
  <si>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</si>
  <si>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</si>
  <si>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</si>
  <si>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</si>
  <si>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</si>
  <si>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</si>
  <si>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</si>
  <si>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</si>
  <si>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</si>
  <si>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</si>
  <si>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</si>
  <si>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</si>
  <si>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</si>
  <si>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</si>
  <si>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</si>
  <si>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</si>
  <si>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</si>
  <si>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</si>
  <si>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</si>
  <si>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</si>
  <si>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</si>
  <si>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</si>
  <si>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</si>
  <si>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</si>
  <si>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</si>
  <si>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</si>
  <si>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</si>
  <si>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</si>
  <si>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</si>
  <si>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</si>
  <si>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</si>
  <si>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</si>
  <si>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</si>
  <si>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</si>
  <si>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</si>
  <si>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</si>
  <si>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</si>
  <si>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</si>
  <si>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</si>
  <si>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</si>
  <si>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</si>
  <si>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</si>
  <si>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</si>
  <si>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</si>
  <si>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</si>
  <si>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</si>
  <si>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</si>
  <si>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</si>
  <si>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</si>
  <si>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</si>
  <si>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</si>
  <si>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</si>
  <si>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</si>
  <si>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</si>
  <si>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</si>
  <si>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</si>
  <si>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</si>
  <si>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</si>
  <si>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</si>
  <si>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</si>
  <si>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</si>
  <si>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</si>
  <si>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</si>
  <si>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</si>
  <si>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</si>
  <si>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</si>
  <si>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</si>
  <si>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</si>
  <si>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</si>
  <si>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</si>
  <si>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</si>
  <si>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</si>
  <si>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</si>
  <si>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</si>
  <si>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</si>
  <si>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</si>
  <si>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</si>
  <si>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</si>
  <si>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</si>
  <si>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</si>
  <si>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</si>
  <si>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</si>
  <si>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</si>
  <si>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</si>
  <si>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</si>
  <si>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</si>
  <si>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</si>
  <si>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</si>
  <si>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</si>
  <si>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</si>
  <si>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</si>
  <si>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</si>
  <si>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</si>
  <si>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</si>
  <si>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</si>
  <si>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</si>
  <si>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</si>
  <si>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</si>
  <si>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</si>
  <si>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</si>
  <si>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</si>
  <si>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</si>
  <si>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</si>
  <si>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</si>
  <si>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</si>
  <si>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</si>
  <si>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</si>
  <si>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</si>
  <si>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</si>
  <si>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</si>
  <si>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</si>
  <si>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</si>
  <si>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</si>
  <si>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</si>
  <si>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</si>
  <si>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</si>
  <si>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</si>
  <si>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</si>
  <si>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</si>
  <si>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</si>
  <si>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</si>
  <si>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</si>
  <si>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</si>
  <si>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</si>
  <si>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</si>
  <si>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</si>
  <si>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</si>
  <si>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</si>
  <si>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</si>
  <si>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</si>
  <si>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</si>
  <si>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</si>
  <si>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</si>
  <si>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</si>
  <si>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</si>
  <si>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</si>
  <si>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</si>
  <si>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</si>
  <si>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</si>
  <si>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</si>
  <si>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</si>
  <si>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</si>
  <si>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</si>
  <si>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</si>
  <si>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</si>
  <si>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</si>
  <si>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</si>
  <si>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</si>
  <si>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</si>
  <si>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</si>
  <si>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</si>
  <si>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</si>
  <si>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</si>
  <si>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</si>
  <si>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</si>
  <si>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</si>
  <si>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</si>
  <si>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</si>
  <si>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</si>
  <si>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</si>
  <si>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</si>
  <si>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</si>
  <si>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</si>
  <si>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</si>
  <si>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</si>
  <si>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</si>
  <si>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</si>
  <si>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</si>
  <si>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</si>
  <si>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</si>
  <si>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</si>
  <si>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</si>
  <si>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</si>
  <si>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</si>
  <si>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</si>
  <si>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</si>
  <si>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</si>
  <si>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</si>
  <si>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</si>
  <si>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</si>
  <si>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</si>
  <si>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</si>
  <si>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</si>
  <si>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</si>
  <si>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</si>
  <si>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</si>
  <si>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</si>
  <si>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</si>
  <si>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</si>
  <si>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</si>
  <si>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</si>
  <si>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</si>
  <si>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</si>
  <si>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</si>
  <si>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</si>
  <si>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</si>
  <si>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</si>
  <si>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</si>
  <si>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</si>
  <si>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</si>
  <si>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</si>
  <si>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</si>
  <si>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</si>
  <si>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</si>
  <si>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</si>
  <si>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</si>
  <si>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</si>
  <si>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</si>
  <si>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</si>
  <si>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</si>
  <si>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</si>
  <si>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</si>
  <si>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</si>
  <si>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</si>
  <si>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</si>
  <si>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</si>
  <si>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</si>
  <si>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</si>
  <si>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</si>
  <si>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</si>
  <si>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</si>
  <si>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</si>
  <si>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</si>
  <si>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</si>
  <si>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</si>
  <si>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</si>
  <si>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</si>
  <si>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</si>
  <si>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</si>
  <si>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</si>
  <si>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</si>
  <si>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</si>
  <si>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</si>
  <si>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</si>
  <si>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</si>
  <si>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</si>
  <si>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</si>
  <si>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</si>
  <si>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</si>
  <si>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</si>
  <si>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</si>
  <si>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</si>
  <si>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</si>
  <si>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</si>
  <si>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</si>
  <si>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</si>
  <si>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</si>
  <si>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</si>
  <si>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</si>
  <si>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</si>
  <si>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</si>
  <si>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</si>
  <si>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</si>
  <si>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</si>
  <si>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</si>
  <si>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</si>
  <si>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</si>
  <si>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</si>
  <si>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</si>
  <si>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</si>
  <si>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</si>
  <si>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</si>
  <si>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</si>
  <si>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</si>
  <si>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</si>
  <si>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</si>
  <si>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</si>
  <si>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</si>
  <si>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</si>
  <si>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</si>
  <si>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</si>
  <si>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</si>
  <si>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</si>
  <si>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</si>
  <si>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</si>
  <si>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</si>
  <si>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</si>
  <si>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</si>
  <si>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</si>
  <si>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</si>
  <si>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</si>
  <si>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</si>
  <si>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</si>
  <si>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</si>
  <si>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</si>
  <si>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</si>
  <si>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</si>
  <si>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</si>
  <si>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</si>
  <si>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</si>
  <si>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</si>
  <si>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</si>
  <si>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</si>
  <si>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</si>
  <si>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</si>
  <si>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</si>
  <si>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</si>
  <si>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</si>
  <si>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</si>
  <si>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</si>
  <si>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</si>
  <si>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</si>
  <si>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</si>
  <si>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</si>
  <si>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</si>
  <si>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</si>
  <si>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</si>
  <si>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</si>
  <si>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</si>
  <si>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</si>
  <si>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</si>
  <si>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</si>
  <si>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</si>
  <si>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</si>
  <si>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</si>
  <si>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</si>
  <si>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</si>
  <si>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</si>
  <si>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</si>
  <si>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</si>
  <si>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</si>
  <si>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</si>
  <si>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</si>
  <si>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</si>
  <si>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</si>
  <si>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</si>
  <si>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</si>
  <si>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</si>
  <si>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</si>
  <si>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</si>
  <si>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</si>
  <si>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</si>
  <si>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</si>
  <si>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</si>
  <si>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</si>
  <si>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</si>
  <si>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</si>
  <si>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</si>
  <si>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</si>
  <si>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</si>
  <si>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</si>
  <si>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</si>
  <si>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</si>
  <si>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</si>
  <si>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</si>
  <si>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</si>
  <si>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</si>
  <si>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</si>
  <si>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</si>
  <si>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</si>
  <si>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</si>
  <si>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</si>
  <si>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</si>
  <si>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</si>
  <si>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</si>
  <si>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</si>
  <si>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</si>
  <si>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</si>
  <si>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</si>
  <si>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</si>
  <si>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</si>
  <si>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</si>
  <si>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</si>
  <si>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</si>
  <si>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</si>
  <si>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</si>
  <si>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</si>
  <si>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</si>
  <si>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</si>
  <si>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</si>
  <si>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</si>
  <si>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</si>
  <si>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</si>
  <si>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</si>
  <si>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</si>
  <si>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</si>
  <si>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</si>
  <si>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</si>
  <si>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</si>
  <si>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</si>
  <si>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</si>
  <si>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</si>
  <si>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</si>
  <si>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</si>
  <si>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</si>
  <si>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</si>
  <si>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</si>
  <si>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</si>
  <si>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</si>
  <si>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</si>
  <si>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</si>
  <si>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</si>
  <si>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</si>
  <si>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</si>
  <si>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</si>
  <si>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</si>
  <si>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</si>
  <si>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</si>
  <si>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</si>
  <si>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</si>
  <si>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</si>
  <si>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</si>
  <si>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</si>
  <si>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</si>
  <si>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</si>
  <si>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</si>
  <si>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</si>
  <si>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</si>
  <si>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</si>
  <si>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</si>
  <si>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</si>
  <si>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</si>
  <si>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</si>
  <si>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</si>
  <si>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</si>
  <si>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</si>
  <si>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</si>
  <si>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</si>
  <si>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</si>
  <si>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</si>
  <si>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</si>
  <si>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</si>
  <si>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</si>
  <si>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</si>
  <si>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</si>
  <si>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</si>
  <si>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</si>
  <si>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</si>
  <si>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</si>
  <si>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</si>
  <si>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</si>
  <si>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</si>
  <si>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</si>
  <si>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</si>
  <si>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</si>
  <si>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</si>
  <si>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</si>
  <si>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</si>
  <si>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</si>
  <si>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</si>
  <si>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</si>
  <si>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</si>
  <si>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</si>
  <si>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</si>
  <si>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</si>
  <si>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</si>
  <si>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</si>
  <si>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</si>
  <si>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</si>
  <si>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</si>
  <si>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</si>
  <si>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</si>
  <si>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</si>
  <si>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</si>
  <si>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</si>
  <si>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</si>
  <si>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</si>
  <si>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</si>
  <si>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</si>
  <si>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</si>
  <si>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</si>
  <si>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</si>
  <si>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</si>
  <si>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</si>
  <si>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</si>
  <si>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</si>
  <si>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</si>
  <si>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</si>
  <si>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</si>
  <si>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</si>
  <si>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</si>
  <si>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</si>
  <si>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</si>
  <si>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</si>
  <si>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</si>
  <si>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</si>
  <si>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</si>
  <si>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</si>
  <si>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</si>
  <si>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</si>
  <si>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</si>
  <si>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</si>
  <si>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</si>
  <si>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</si>
  <si>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</si>
  <si>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</si>
  <si>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</si>
  <si>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</si>
  <si>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</si>
  <si>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</si>
  <si>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</si>
  <si>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</si>
  <si>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</si>
  <si>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</si>
  <si>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</si>
  <si>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</si>
  <si>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</si>
  <si>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</si>
  <si>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</si>
  <si>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</si>
  <si>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</si>
  <si>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</si>
  <si>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</si>
  <si>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</si>
  <si>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</si>
  <si>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</si>
  <si>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</si>
  <si>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</si>
  <si>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</si>
  <si>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</si>
  <si>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</si>
  <si>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</si>
  <si>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</si>
  <si>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</si>
  <si>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</si>
  <si>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</si>
  <si>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</si>
  <si>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</si>
  <si>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</si>
  <si>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</si>
  <si>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</si>
  <si>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</si>
  <si>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</si>
  <si>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</si>
  <si>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</si>
  <si>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</si>
  <si>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</si>
  <si>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</si>
  <si>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</si>
  <si>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</si>
  <si>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</si>
  <si>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</si>
  <si>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</si>
  <si>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</si>
  <si>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</si>
  <si>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</si>
  <si>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</si>
  <si>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</si>
  <si>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</si>
  <si>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</si>
  <si>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</si>
  <si>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</si>
  <si>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</si>
  <si>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</si>
  <si>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</si>
  <si>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</si>
  <si>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</si>
  <si>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</si>
  <si>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</si>
  <si>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</si>
  <si>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</si>
  <si>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</si>
  <si>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</si>
  <si>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</si>
  <si>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</si>
  <si>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</si>
  <si>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</si>
  <si>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</si>
  <si>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</si>
  <si>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</si>
  <si>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</si>
  <si>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</si>
  <si>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</si>
  <si>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</si>
  <si>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</si>
  <si>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</si>
  <si>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</si>
  <si>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</si>
  <si>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</si>
  <si>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</si>
  <si>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</si>
  <si>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</si>
  <si>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</si>
  <si>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</si>
  <si>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</si>
  <si>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</si>
  <si>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</si>
  <si>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</si>
  <si>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</si>
  <si>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</si>
  <si>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</si>
  <si>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</si>
  <si>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</si>
  <si>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</si>
  <si>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</si>
  <si>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</si>
  <si>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</si>
  <si>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</si>
  <si>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</si>
  <si>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</si>
  <si>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</si>
  <si>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</si>
  <si>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</si>
  <si>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</si>
  <si>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</si>
  <si>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</si>
  <si>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</si>
  <si>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</si>
  <si>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</si>
  <si>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</si>
  <si>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</si>
  <si>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</si>
  <si>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</si>
  <si>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</si>
  <si>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</si>
  <si>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</si>
  <si>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</si>
  <si>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</si>
  <si>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</si>
  <si>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</si>
  <si>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</si>
  <si>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</si>
  <si>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</si>
  <si>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</si>
  <si>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</si>
  <si>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</si>
  <si>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</si>
  <si>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</si>
  <si>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</si>
  <si>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</si>
  <si>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</si>
  <si>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</si>
  <si>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</si>
  <si>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</si>
  <si>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</si>
  <si>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</si>
  <si>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</si>
  <si>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</si>
  <si>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</si>
  <si>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</si>
  <si>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</si>
  <si>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</si>
  <si>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</si>
  <si>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</si>
  <si>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</si>
  <si>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</si>
  <si>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</si>
  <si>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</si>
  <si>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</si>
  <si>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</si>
  <si>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</si>
  <si>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</si>
  <si>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</si>
  <si>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</si>
  <si>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</si>
  <si>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</si>
  <si>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</si>
  <si>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</si>
  <si>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</si>
  <si>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</si>
  <si>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</si>
  <si>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</si>
  <si>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</si>
  <si>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</si>
  <si>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</si>
  <si>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</si>
  <si>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</si>
  <si>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</si>
  <si>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</si>
  <si>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</si>
  <si>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</si>
  <si>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</si>
  <si>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</si>
  <si>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</si>
  <si>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</si>
  <si>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</si>
  <si>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</si>
  <si>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</si>
  <si>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</si>
  <si>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</si>
  <si>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</si>
  <si>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</si>
  <si>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</si>
  <si>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</si>
  <si>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</si>
  <si>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</si>
  <si>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</si>
  <si>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</si>
  <si>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</si>
  <si>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</si>
  <si>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</si>
  <si>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</si>
  <si>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</si>
  <si>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</si>
  <si>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</si>
  <si>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</si>
  <si>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</si>
  <si>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</si>
  <si>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</si>
  <si>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</si>
  <si>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</si>
  <si>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</si>
  <si>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</si>
  <si>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</si>
  <si>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</si>
  <si>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</si>
  <si>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</si>
  <si>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</si>
  <si>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</si>
  <si>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</si>
  <si>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</si>
  <si>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</si>
  <si>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</si>
  <si>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</si>
  <si>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</si>
  <si>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</si>
  <si>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</si>
  <si>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</si>
  <si>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</si>
  <si>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</si>
  <si>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</si>
  <si>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</si>
  <si>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</si>
  <si>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</si>
  <si>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</si>
  <si>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</si>
  <si>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</si>
  <si>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</si>
  <si>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</si>
  <si>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</si>
  <si>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</si>
  <si>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</si>
  <si>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</si>
  <si>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</si>
  <si>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</si>
  <si>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</si>
  <si>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</si>
  <si>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</si>
  <si>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</si>
  <si>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</si>
  <si>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</si>
  <si>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</si>
  <si>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</si>
  <si>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</si>
  <si>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</si>
  <si>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</si>
  <si>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</si>
  <si>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</si>
  <si>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</si>
  <si>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</si>
  <si>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</si>
  <si>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</si>
  <si>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</si>
  <si>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</si>
  <si>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</si>
  <si>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</si>
  <si>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</si>
  <si>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</si>
  <si>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</si>
  <si>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</si>
  <si>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</si>
  <si>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</si>
  <si>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</si>
  <si>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</si>
  <si>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</si>
  <si>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</si>
  <si>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</si>
  <si>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</si>
  <si>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</si>
  <si>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</si>
  <si>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</si>
  <si>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</si>
  <si>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</si>
  <si>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</si>
  <si>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</si>
  <si>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</si>
  <si>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</si>
  <si>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</si>
  <si>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</si>
  <si>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</si>
  <si>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</si>
  <si>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</si>
  <si>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</si>
  <si>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</si>
  <si>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</si>
  <si>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</si>
  <si>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</si>
  <si>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</si>
  <si>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</si>
  <si>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</si>
  <si>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</si>
  <si>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</si>
  <si>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</si>
  <si>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</si>
  <si>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</si>
  <si>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</si>
  <si>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</si>
  <si>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</si>
  <si>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</si>
  <si>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</si>
  <si>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</si>
  <si>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</si>
  <si>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</si>
  <si>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</si>
  <si>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</si>
  <si>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</si>
  <si>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</si>
  <si>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</si>
  <si>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</si>
  <si>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</si>
  <si>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</si>
  <si>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</si>
  <si>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</si>
  <si>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</si>
  <si>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</si>
  <si>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</si>
  <si>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</si>
  <si>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</si>
  <si>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</si>
  <si>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</si>
  <si>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</si>
  <si>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</si>
  <si>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</si>
  <si>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</si>
  <si>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</si>
  <si>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</si>
  <si>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</si>
  <si>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</si>
  <si>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</si>
  <si>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</si>
  <si>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</si>
  <si>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</si>
  <si>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</si>
  <si>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</si>
  <si>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</si>
  <si>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</si>
  <si>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</si>
  <si>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</si>
  <si>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</si>
  <si>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</si>
  <si>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</si>
  <si>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</si>
  <si>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</si>
  <si>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</si>
  <si>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</si>
  <si>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</si>
  <si>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</si>
  <si>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</si>
  <si>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</si>
  <si>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</si>
  <si>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</si>
  <si>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</si>
  <si>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</si>
  <si>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</si>
  <si>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</si>
  <si>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</si>
  <si>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</si>
  <si>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</si>
  <si>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</si>
  <si>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</si>
  <si>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</si>
  <si>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</si>
  <si>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</si>
  <si>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</si>
  <si>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</si>
  <si>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</si>
  <si>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</si>
  <si>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</si>
  <si>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</si>
  <si>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</si>
  <si>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</si>
  <si>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</si>
  <si>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</si>
  <si>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</si>
  <si>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</si>
  <si>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</si>
  <si>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</si>
  <si>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</si>
  <si>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</si>
  <si>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</si>
  <si>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</si>
  <si>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</si>
  <si>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</si>
  <si>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</si>
  <si>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</si>
  <si>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</si>
  <si>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</si>
  <si>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</si>
  <si>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</si>
  <si>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</si>
  <si>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</si>
  <si>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</si>
  <si>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</si>
  <si>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</si>
  <si>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</si>
  <si>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</si>
  <si>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</si>
  <si>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</si>
  <si>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</si>
  <si>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</si>
  <si>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</si>
  <si>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</si>
  <si>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</si>
  <si>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</si>
  <si>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</si>
  <si>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</si>
  <si>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</si>
  <si>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</si>
  <si>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</si>
  <si>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</si>
  <si>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</si>
  <si>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</si>
  <si>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</si>
  <si>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</si>
  <si>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</si>
  <si>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</si>
  <si>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</si>
  <si>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</si>
  <si>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</si>
  <si>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</si>
  <si>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</si>
  <si>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</si>
  <si>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</si>
  <si>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</si>
  <si>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</si>
  <si>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</si>
  <si>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</si>
  <si>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</si>
  <si>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</si>
  <si>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</si>
  <si>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</si>
  <si>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</si>
  <si>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</si>
  <si>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</si>
  <si>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</si>
  <si>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</si>
  <si>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</si>
  <si>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</si>
  <si>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</si>
  <si>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</si>
  <si>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</si>
  <si>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</si>
  <si>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</si>
  <si>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</si>
  <si>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</si>
  <si>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</si>
  <si>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</si>
  <si>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</si>
  <si>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</si>
  <si>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</si>
  <si>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</si>
  <si>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</si>
  <si>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</si>
  <si>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</si>
  <si>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</si>
  <si>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</si>
  <si>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</si>
  <si>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</si>
  <si>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</si>
  <si>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</si>
  <si>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</si>
  <si>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</si>
  <si>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</si>
  <si>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</si>
  <si>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</si>
  <si>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</si>
  <si>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</si>
  <si>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</si>
  <si>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</si>
  <si>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</si>
  <si>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</si>
  <si>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</si>
  <si>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</si>
  <si>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</si>
  <si>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</si>
  <si>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</si>
  <si>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</si>
  <si>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</si>
  <si>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</si>
  <si>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</si>
  <si>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</si>
  <si>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</si>
  <si>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</si>
  <si>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</si>
  <si>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</si>
  <si>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</si>
  <si>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</si>
  <si>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</si>
  <si>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</si>
  <si>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</si>
  <si>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</si>
  <si>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</si>
  <si>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</si>
  <si>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</si>
  <si>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</si>
  <si>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</si>
  <si>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</si>
  <si>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</si>
  <si>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</si>
  <si>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</si>
  <si>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</si>
  <si>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</si>
  <si>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</si>
  <si>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</si>
  <si>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</si>
  <si>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</si>
  <si>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</si>
  <si>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</si>
  <si>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</si>
  <si>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</si>
  <si>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</si>
  <si>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</si>
  <si>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</si>
  <si>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</si>
  <si>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</si>
  <si>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</si>
  <si>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</si>
  <si>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</si>
  <si>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</si>
  <si>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</si>
  <si>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</si>
  <si>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</si>
  <si>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</si>
  <si>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</si>
  <si>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</si>
  <si>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</si>
  <si>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</si>
  <si>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</si>
  <si>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</si>
  <si>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</si>
  <si>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</si>
  <si>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</si>
  <si>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</si>
  <si>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</si>
  <si>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</si>
  <si>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</si>
  <si>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</si>
  <si>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</si>
  <si>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</si>
  <si>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</si>
  <si>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</si>
  <si>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</si>
  <si>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</si>
  <si>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</si>
  <si>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</si>
  <si>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</si>
  <si>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</si>
  <si>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</si>
  <si>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</si>
  <si>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</si>
  <si>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</si>
  <si>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</si>
  <si>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</si>
  <si>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</si>
  <si>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</si>
  <si>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</si>
  <si>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</si>
  <si>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</si>
  <si>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</si>
  <si>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</si>
  <si>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</si>
  <si>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</si>
  <si>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</si>
  <si>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</si>
  <si>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</si>
  <si>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</si>
  <si>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</si>
  <si>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</si>
  <si>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</si>
  <si>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</si>
  <si>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</si>
  <si>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</si>
  <si>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</si>
  <si>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</si>
  <si>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</si>
  <si>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</si>
  <si>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</si>
  <si>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</si>
  <si>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</si>
  <si>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</si>
  <si>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</si>
  <si>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</si>
  <si>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</si>
  <si>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</si>
  <si>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</si>
  <si>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</si>
  <si>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</si>
  <si>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</si>
  <si>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</si>
  <si>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</si>
  <si>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</si>
  <si>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</si>
  <si>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</si>
  <si>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</si>
  <si>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</si>
  <si>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</si>
  <si>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</si>
  <si>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</si>
  <si>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</si>
  <si>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</si>
  <si>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</si>
  <si>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</si>
  <si>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</si>
  <si>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</si>
  <si>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</si>
  <si>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</si>
  <si>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</si>
  <si>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</si>
  <si>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</si>
  <si>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</si>
  <si>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</si>
  <si>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</si>
  <si>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</si>
  <si>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</si>
  <si>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</si>
  <si>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</si>
  <si>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</si>
  <si>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</si>
  <si>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</si>
  <si>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</si>
  <si>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</si>
  <si>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</si>
  <si>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</si>
  <si>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</si>
  <si>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</si>
  <si>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</si>
  <si>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</si>
  <si>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</si>
  <si>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</si>
  <si>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</si>
  <si>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</si>
  <si>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</si>
  <si>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</si>
  <si>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</si>
  <si>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</si>
  <si>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</si>
  <si>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</si>
  <si>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</si>
  <si>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</si>
  <si>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</si>
  <si>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</si>
  <si>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</si>
  <si>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</si>
  <si>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</si>
  <si>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</si>
  <si>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</si>
  <si>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</si>
  <si>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</si>
  <si>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</si>
  <si>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</si>
  <si>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</si>
  <si>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</si>
  <si>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</si>
  <si>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</si>
  <si>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</si>
  <si>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</si>
  <si>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</si>
  <si>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</si>
  <si>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</si>
  <si>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</si>
  <si>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</si>
  <si>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</si>
  <si>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</si>
  <si>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</si>
  <si>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</si>
  <si>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</si>
  <si>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</si>
  <si>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</si>
  <si>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</si>
  <si>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</si>
  <si>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</si>
  <si>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</si>
  <si>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</si>
  <si>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</si>
  <si>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</si>
  <si>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</si>
  <si>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</si>
  <si>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</si>
  <si>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</si>
  <si>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</si>
  <si>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</si>
  <si>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</si>
  <si>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</si>
  <si>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</si>
  <si>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</si>
  <si>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</si>
  <si>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</si>
  <si>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</si>
  <si>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</si>
  <si>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</si>
  <si>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</si>
  <si>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</si>
  <si>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</si>
  <si>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</si>
  <si>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</si>
  <si>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</si>
  <si>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</si>
  <si>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</si>
  <si>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</si>
  <si>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</si>
  <si>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</si>
  <si>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</si>
  <si>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</si>
  <si>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</si>
  <si>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</si>
  <si>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</si>
  <si>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</si>
  <si>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</si>
  <si>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</si>
  <si>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</si>
  <si>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</si>
  <si>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</si>
  <si>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</si>
  <si>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</si>
  <si>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</si>
  <si>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</si>
  <si>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</si>
  <si>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</si>
  <si>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</si>
  <si>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</si>
  <si>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</si>
  <si>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</si>
  <si>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</si>
  <si>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</si>
  <si>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</si>
  <si>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</si>
  <si>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</si>
  <si>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</si>
  <si>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</si>
  <si>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</si>
  <si>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</si>
  <si>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</si>
  <si>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</si>
  <si>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</si>
  <si>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</si>
  <si>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</si>
  <si>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</si>
  <si>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</si>
  <si>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</si>
  <si>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</si>
  <si>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</si>
  <si>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</si>
  <si>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</si>
  <si>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</si>
  <si>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</si>
  <si>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</si>
  <si>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</si>
  <si>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</si>
  <si>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</si>
  <si>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</si>
  <si>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</si>
  <si>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</si>
  <si>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</si>
  <si>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</si>
  <si>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</si>
  <si>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</si>
  <si>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</si>
  <si>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</si>
  <si>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</si>
  <si>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</si>
  <si>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</si>
  <si>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</si>
  <si>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</si>
  <si>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</si>
  <si>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</si>
  <si>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</si>
  <si>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</si>
  <si>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</si>
  <si>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</si>
  <si>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</si>
  <si>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</si>
  <si>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</si>
  <si>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</si>
  <si>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</si>
  <si>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</si>
  <si>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</si>
  <si>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</si>
  <si>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</si>
  <si>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</si>
  <si>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</si>
  <si>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</si>
  <si>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</si>
  <si>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</si>
  <si>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</si>
  <si>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</si>
  <si>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</si>
  <si>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</si>
  <si>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</si>
  <si>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</si>
  <si>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</si>
  <si>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</si>
  <si>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</si>
  <si>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</si>
  <si>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</si>
  <si>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</si>
  <si>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</si>
  <si>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</si>
  <si>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</si>
  <si>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</si>
  <si>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</si>
  <si>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</si>
  <si>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</si>
  <si>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</si>
  <si>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</si>
  <si>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</si>
  <si>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</si>
  <si>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</si>
  <si>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</si>
  <si>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</si>
  <si>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</si>
  <si>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</si>
  <si>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</si>
  <si>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</si>
  <si>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</si>
  <si>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</si>
  <si>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</si>
  <si>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</si>
  <si>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</si>
  <si>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</si>
  <si>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</si>
  <si>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</si>
  <si>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</si>
  <si>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</si>
  <si>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</si>
  <si>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</si>
  <si>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</si>
  <si>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</si>
  <si>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</si>
  <si>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</si>
  <si>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</si>
  <si>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</si>
  <si>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</si>
  <si>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</si>
  <si>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</si>
  <si>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</si>
  <si>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</si>
  <si>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</si>
  <si>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</si>
  <si>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</si>
  <si>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</si>
  <si>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</si>
  <si>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</si>
  <si>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</si>
  <si>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</si>
  <si>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</si>
  <si>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</si>
  <si>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</si>
  <si>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</si>
  <si>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</si>
  <si>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</si>
  <si>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</si>
  <si>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</si>
  <si>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</si>
  <si>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</si>
  <si>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</si>
  <si>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</si>
  <si>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</si>
  <si>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</si>
  <si>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</si>
  <si>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</si>
  <si>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</si>
  <si>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</si>
  <si>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</si>
  <si>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</si>
  <si>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</si>
  <si>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</si>
  <si>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</si>
  <si>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</si>
  <si>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</si>
  <si>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</si>
  <si>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</si>
  <si>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</si>
  <si>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</si>
  <si>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</si>
  <si>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</si>
  <si>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</si>
  <si>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</si>
  <si>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</si>
  <si>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</si>
  <si>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</si>
  <si>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</si>
  <si>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</si>
  <si>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</si>
  <si>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</si>
  <si>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</si>
  <si>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</si>
  <si>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</si>
  <si>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</si>
  <si>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</si>
  <si>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</si>
  <si>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</si>
  <si>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</si>
  <si>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</si>
  <si>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</si>
  <si>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</si>
  <si>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</si>
  <si>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</si>
  <si>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</si>
  <si>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</si>
  <si>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</si>
  <si>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</si>
  <si>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</si>
  <si>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</si>
  <si>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</si>
  <si>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</si>
  <si>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</si>
  <si>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</si>
  <si>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</si>
  <si>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</si>
  <si>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</si>
  <si>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</si>
  <si>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</si>
  <si>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</si>
  <si>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</si>
  <si>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</si>
  <si>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</si>
  <si>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</si>
  <si>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</si>
  <si>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</si>
  <si>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</si>
  <si>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</si>
  <si>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</si>
  <si>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</si>
  <si>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</si>
  <si>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</si>
  <si>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</si>
  <si>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</si>
  <si>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</si>
  <si>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</si>
  <si>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</si>
  <si>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</si>
  <si>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</si>
  <si>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</si>
  <si>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</si>
  <si>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</si>
  <si>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</si>
  <si>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</si>
  <si>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</si>
  <si>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</si>
  <si>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</si>
  <si>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</si>
  <si>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</si>
  <si>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</si>
  <si>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</si>
  <si>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</si>
  <si>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</si>
  <si>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</si>
  <si>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</si>
  <si>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</si>
  <si>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</si>
  <si>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</si>
  <si>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</si>
  <si>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</si>
  <si>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</si>
  <si>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</si>
  <si>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</si>
  <si>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</si>
  <si>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</si>
  <si>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</si>
  <si>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</si>
  <si>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</si>
  <si>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</si>
  <si>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</si>
  <si>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</si>
  <si>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</si>
  <si>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</si>
  <si>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</si>
  <si>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</si>
  <si>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</si>
  <si>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</si>
  <si>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</si>
  <si>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</si>
  <si>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</si>
  <si>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</si>
  <si>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</si>
  <si>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</si>
  <si>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</si>
  <si>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</si>
  <si>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</si>
  <si>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</si>
  <si>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</si>
  <si>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</si>
  <si>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</si>
  <si>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</si>
  <si>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</si>
  <si>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</si>
  <si>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</si>
  <si>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</si>
  <si>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</si>
  <si>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</si>
  <si>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</si>
  <si>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</si>
  <si>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</si>
  <si>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</si>
  <si>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</si>
  <si>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</si>
  <si>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</si>
  <si>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</si>
  <si>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</si>
  <si>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</si>
  <si>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</si>
  <si>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</si>
  <si>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</si>
  <si>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</si>
  <si>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</si>
  <si>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</si>
  <si>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</si>
  <si>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</si>
  <si>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</si>
  <si>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</si>
  <si>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</si>
  <si>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</si>
  <si>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</si>
  <si>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</si>
  <si>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</si>
  <si>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</si>
  <si>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</si>
  <si>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</si>
  <si>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</si>
  <si>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</si>
  <si>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</si>
  <si>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</si>
  <si>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</si>
  <si>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</si>
  <si>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</si>
  <si>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</si>
  <si>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</si>
  <si>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</si>
  <si>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</si>
  <si>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</si>
  <si>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</si>
  <si>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</si>
  <si>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</si>
  <si>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</si>
  <si>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</si>
  <si>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</si>
  <si>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</si>
  <si>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</si>
  <si>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</si>
  <si>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</si>
  <si>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</si>
  <si>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</si>
  <si>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</si>
  <si>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</si>
  <si>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</si>
  <si>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</si>
  <si>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</si>
  <si>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</si>
  <si>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</si>
  <si>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</si>
  <si>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</si>
  <si>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</si>
  <si>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</si>
  <si>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</si>
  <si>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</si>
  <si>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</si>
  <si>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</si>
  <si>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</si>
  <si>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</si>
  <si>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</si>
  <si>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</si>
  <si>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</si>
  <si>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</si>
  <si>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</si>
  <si>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</si>
  <si>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</si>
  <si>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</si>
  <si>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</si>
  <si>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</si>
  <si>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</si>
  <si>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</si>
  <si>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</si>
  <si>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</si>
  <si>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</si>
  <si>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</si>
  <si>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</si>
  <si>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</si>
  <si>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</si>
  <si>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</si>
  <si>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</si>
  <si>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</si>
  <si>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</si>
  <si>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</si>
  <si>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</si>
  <si>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</si>
  <si>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</si>
  <si>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</si>
  <si>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</si>
  <si>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</si>
  <si>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</si>
  <si>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</si>
  <si>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</si>
  <si>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</si>
  <si>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</si>
  <si>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</si>
  <si>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</si>
  <si>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</si>
  <si>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</si>
  <si>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</si>
  <si>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</si>
  <si>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</si>
  <si>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</si>
  <si>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</si>
  <si>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</si>
  <si>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</si>
  <si>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</si>
  <si>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</si>
  <si>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</si>
  <si>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</si>
  <si>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</si>
  <si>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</si>
  <si>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</si>
  <si>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</si>
  <si>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</si>
  <si>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</si>
  <si>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</si>
  <si>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</si>
  <si>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</si>
  <si>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</si>
  <si>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</si>
  <si>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</si>
  <si>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</si>
  <si>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</si>
  <si>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</si>
  <si>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</si>
  <si>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</si>
  <si>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</si>
  <si>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</si>
  <si>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</si>
  <si>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</si>
  <si>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</si>
  <si>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</si>
  <si>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</si>
  <si>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</si>
  <si>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</si>
  <si>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</si>
  <si>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</si>
  <si>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</si>
  <si>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</si>
  <si>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</si>
  <si>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</si>
  <si>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</si>
  <si>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</si>
  <si>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</si>
  <si>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</si>
  <si>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</si>
  <si>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</si>
  <si>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</si>
  <si>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</si>
  <si>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</si>
  <si>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</si>
  <si>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</si>
  <si>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</si>
  <si>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</si>
  <si>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</si>
  <si>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</si>
  <si>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</si>
  <si>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</si>
  <si>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</si>
  <si>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</si>
  <si>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</si>
  <si>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</si>
  <si>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</si>
  <si>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</si>
  <si>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</si>
  <si>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</si>
  <si>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</si>
  <si>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</si>
  <si>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</si>
  <si>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</si>
  <si>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</si>
  <si>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</si>
  <si>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</si>
  <si>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</si>
  <si>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</si>
  <si>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</si>
  <si>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</si>
  <si>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</si>
  <si>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</si>
  <si>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</si>
  <si>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</si>
  <si>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</si>
  <si>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</si>
  <si>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</si>
  <si>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</si>
  <si>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</si>
  <si>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</si>
  <si>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</si>
  <si>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</si>
  <si>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</si>
  <si>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</si>
  <si>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</si>
  <si>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</si>
  <si>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</si>
  <si>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</si>
  <si>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</si>
  <si>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</si>
  <si>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</si>
  <si>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</si>
  <si>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</si>
  <si>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</si>
  <si>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</si>
  <si>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</si>
  <si>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</si>
  <si>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</si>
  <si>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</si>
  <si>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</si>
  <si>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</si>
  <si>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</si>
  <si>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</si>
  <si>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</si>
  <si>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</si>
  <si>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</si>
  <si>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</si>
  <si>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</si>
  <si>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</si>
  <si>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</si>
  <si>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</si>
  <si>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</si>
  <si>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</si>
  <si>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</si>
  <si>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</si>
  <si>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</si>
  <si>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</si>
  <si>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</si>
  <si>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</si>
  <si>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</si>
  <si>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</si>
  <si>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</si>
  <si>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</si>
  <si>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</si>
  <si>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</si>
  <si>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</si>
  <si>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</si>
  <si>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</si>
  <si>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</si>
  <si>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</si>
  <si>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</si>
  <si>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</si>
  <si>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</si>
  <si>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</si>
  <si>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</si>
  <si>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</si>
  <si>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</si>
  <si>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</si>
  <si>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</si>
  <si>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</si>
  <si>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</si>
  <si>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</si>
  <si>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</si>
  <si>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</si>
  <si>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</si>
  <si>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</si>
  <si>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</si>
  <si>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</si>
  <si>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</si>
  <si>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</si>
  <si>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</si>
  <si>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</si>
  <si>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</si>
  <si>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</si>
  <si>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</si>
  <si>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</si>
  <si>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</si>
  <si>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</si>
  <si>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</si>
  <si>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</si>
  <si>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</si>
  <si>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</si>
  <si>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</si>
  <si>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</si>
  <si>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</si>
  <si>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</si>
  <si>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</si>
  <si>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</si>
  <si>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</si>
  <si>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</si>
  <si>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</si>
  <si>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</si>
  <si>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</si>
  <si>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</si>
  <si>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</si>
  <si>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</si>
  <si>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</si>
  <si>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</si>
  <si>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</si>
  <si>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</si>
  <si>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</si>
  <si>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</si>
  <si>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</si>
  <si>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</si>
  <si>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</si>
  <si>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</si>
  <si>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</si>
  <si>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</si>
  <si>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</si>
  <si>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</si>
  <si>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</si>
  <si>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</si>
  <si>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</si>
  <si>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</si>
  <si>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</si>
  <si>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</si>
  <si>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</si>
  <si>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</si>
  <si>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</si>
  <si>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</si>
  <si>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</si>
  <si>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</si>
  <si>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</si>
  <si>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</si>
  <si>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</si>
  <si>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</si>
  <si>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</si>
  <si>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</si>
  <si>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</si>
  <si>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</si>
  <si>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</si>
  <si>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</si>
  <si>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</si>
  <si>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</si>
  <si>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</si>
  <si>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</si>
  <si>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</si>
  <si>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</si>
  <si>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</si>
  <si>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</si>
  <si>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</si>
  <si>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</si>
  <si>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</si>
  <si>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</si>
  <si>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</si>
  <si>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</si>
  <si>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</si>
  <si>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</si>
  <si>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</si>
  <si>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</si>
  <si>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</si>
  <si>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</si>
  <si>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</si>
  <si>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</si>
  <si>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</si>
  <si>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</si>
  <si>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</si>
  <si>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</si>
  <si>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</si>
  <si>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</si>
  <si>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</si>
  <si>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</si>
  <si>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</si>
  <si>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</si>
  <si>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</si>
  <si>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</si>
  <si>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</si>
  <si>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</si>
  <si>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</si>
  <si>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</si>
  <si>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</si>
  <si>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</si>
  <si>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</si>
  <si>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</si>
  <si>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</si>
  <si>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</si>
  <si>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</si>
  <si>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</si>
  <si>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</si>
  <si>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</si>
  <si>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</si>
  <si>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</si>
  <si>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</si>
  <si>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</si>
  <si>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</si>
  <si>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</si>
  <si>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</si>
  <si>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</si>
  <si>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</si>
  <si>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</si>
  <si>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</si>
  <si>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</si>
  <si>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</si>
  <si>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</si>
  <si>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</si>
  <si>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</si>
  <si>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</si>
  <si>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</si>
  <si>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</si>
  <si>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</si>
  <si>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</si>
  <si>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</si>
  <si>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</si>
  <si>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</si>
  <si>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</si>
  <si>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</si>
  <si>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</si>
  <si>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</si>
  <si>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</si>
  <si>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</si>
  <si>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</si>
  <si>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</si>
  <si>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</si>
  <si>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</si>
  <si>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</si>
  <si>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</si>
  <si>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</si>
  <si>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</si>
  <si>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</si>
  <si>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</si>
  <si>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</si>
  <si>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</si>
  <si>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</si>
  <si>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</si>
  <si>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</si>
  <si>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</si>
  <si>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</si>
  <si>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</si>
  <si>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</si>
  <si>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</si>
  <si>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</si>
  <si>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</si>
  <si>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</si>
  <si>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</si>
  <si>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</si>
  <si>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</si>
  <si>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</si>
  <si>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</si>
  <si>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</si>
  <si>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</si>
  <si>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</si>
  <si>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</si>
  <si>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</si>
  <si>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</si>
  <si>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</si>
  <si>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</si>
  <si>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</si>
  <si>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</si>
  <si>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</si>
  <si>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</si>
  <si>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</si>
  <si>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</si>
  <si>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</si>
  <si>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</si>
  <si>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</si>
  <si>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</si>
  <si>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</si>
  <si>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</si>
  <si>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</si>
  <si>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</si>
  <si>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</si>
  <si>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</si>
  <si>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</si>
  <si>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</si>
  <si>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</si>
  <si>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</si>
  <si>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</si>
  <si>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</si>
  <si>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</si>
  <si>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</si>
  <si>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</si>
  <si>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</si>
  <si>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</si>
  <si>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</si>
  <si>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</si>
  <si>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</si>
  <si>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</si>
  <si>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</si>
  <si>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</si>
  <si>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</si>
  <si>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</si>
  <si>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</si>
  <si>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</si>
  <si>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</si>
  <si>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</si>
  <si>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</si>
  <si>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</si>
  <si>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</si>
  <si>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</si>
  <si>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</si>
  <si>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</si>
  <si>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</si>
  <si>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</si>
  <si>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</si>
  <si>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</si>
  <si>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</si>
  <si>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</si>
  <si>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</si>
  <si>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</si>
  <si>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</si>
  <si>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</si>
  <si>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</si>
  <si>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</si>
  <si>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</si>
  <si>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</si>
  <si>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</si>
  <si>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</si>
  <si>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</si>
  <si>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</si>
  <si>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</si>
  <si>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</si>
  <si>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</si>
  <si>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</si>
  <si>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</si>
  <si>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</si>
  <si>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</si>
  <si>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</si>
  <si>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</si>
  <si>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</si>
  <si>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</si>
  <si>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</si>
  <si>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</si>
  <si>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</si>
  <si>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</si>
  <si>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</si>
  <si>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</si>
  <si>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</si>
  <si>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</si>
  <si>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</si>
  <si>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</si>
  <si>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</si>
  <si>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</si>
  <si>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</si>
  <si>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</si>
  <si>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</si>
  <si>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</si>
  <si>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</si>
  <si>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</si>
  <si>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</si>
  <si>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</si>
  <si>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</si>
  <si>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</si>
  <si>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</si>
  <si>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</si>
  <si>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</si>
  <si>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</si>
  <si>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</si>
  <si>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</si>
  <si>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</si>
  <si>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</si>
  <si>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</si>
  <si>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</si>
  <si>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</si>
  <si>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</si>
  <si>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</si>
  <si>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</si>
  <si>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</si>
  <si>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</si>
  <si>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</si>
  <si>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</si>
  <si>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</si>
  <si>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</si>
  <si>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</si>
  <si>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</si>
  <si>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</si>
  <si>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</si>
  <si>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</si>
  <si>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</si>
  <si>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</si>
  <si>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</si>
  <si>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</si>
  <si>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</si>
  <si>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</si>
  <si>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</si>
  <si>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</si>
  <si>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</si>
  <si>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</si>
  <si>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</si>
  <si>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</si>
  <si>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</si>
  <si>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</si>
  <si>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</si>
  <si>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</si>
  <si>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</si>
  <si>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</si>
  <si>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</si>
  <si>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</si>
  <si>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</si>
  <si>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</si>
  <si>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</si>
  <si>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</si>
  <si>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</si>
  <si>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</si>
  <si>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</si>
  <si>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</si>
  <si>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</si>
  <si>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</si>
  <si>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</si>
  <si>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</si>
  <si>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</si>
  <si>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</si>
  <si>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</si>
  <si>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</si>
  <si>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</si>
  <si>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</si>
  <si>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</si>
  <si>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</si>
  <si>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</si>
  <si>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</si>
  <si>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</si>
  <si>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</si>
  <si>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</si>
  <si>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</si>
  <si>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</si>
  <si>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</si>
  <si>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</si>
  <si>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</si>
  <si>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</si>
  <si>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</si>
  <si>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</si>
  <si>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</si>
  <si>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</si>
  <si>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</si>
  <si>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</si>
  <si>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</si>
  <si>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</si>
  <si>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</si>
  <si>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</si>
  <si>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</si>
  <si>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</si>
  <si>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</si>
  <si>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</si>
  <si>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</si>
  <si>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</si>
  <si>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</si>
  <si>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</si>
  <si>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</si>
  <si>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</si>
  <si>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</si>
  <si>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</si>
  <si>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</si>
  <si>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</si>
  <si>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</si>
  <si>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</si>
  <si>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</si>
  <si>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</si>
  <si>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</si>
  <si>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</si>
  <si>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</si>
  <si>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</si>
  <si>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</si>
  <si>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</si>
  <si>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</si>
  <si>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</si>
  <si>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</si>
  <si>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</si>
  <si>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</si>
  <si>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</si>
  <si>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</si>
  <si>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</si>
  <si>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</si>
  <si>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</si>
  <si>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</si>
  <si>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</si>
  <si>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</si>
  <si>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</si>
  <si>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</si>
  <si>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</si>
  <si>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</si>
  <si>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</si>
  <si>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</si>
  <si>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</si>
  <si>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</si>
  <si>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</si>
  <si>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</si>
  <si>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</si>
  <si>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</si>
  <si>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</si>
  <si>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</si>
  <si>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</si>
  <si>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</si>
  <si>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</si>
  <si>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</si>
  <si>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</si>
  <si>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</si>
  <si>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</si>
  <si>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</si>
  <si>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</si>
  <si>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</si>
  <si>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</si>
  <si>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</si>
  <si>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</si>
  <si>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</si>
  <si>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</si>
  <si>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</si>
  <si>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</si>
  <si>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</si>
  <si>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</si>
  <si>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</si>
  <si>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</si>
  <si>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</si>
  <si>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</si>
  <si>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</si>
  <si>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</si>
  <si>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</si>
  <si>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</si>
  <si>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</si>
  <si>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</si>
  <si>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</si>
  <si>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</si>
  <si>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</si>
  <si>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</si>
  <si>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</si>
  <si>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</si>
  <si>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</si>
  <si>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</si>
  <si>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</si>
  <si>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</si>
  <si>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</si>
  <si>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</si>
  <si>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</si>
  <si>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</si>
  <si>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</si>
  <si>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</si>
  <si>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</si>
  <si>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</si>
  <si>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</si>
  <si>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</si>
  <si>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</si>
  <si>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</si>
  <si>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</si>
  <si>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</si>
  <si>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</si>
  <si>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</si>
  <si>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</si>
  <si>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</si>
  <si>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</si>
  <si>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</si>
  <si>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</si>
  <si>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</si>
  <si>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</si>
  <si>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</si>
  <si>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</si>
  <si>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</si>
  <si>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</si>
  <si>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</si>
  <si>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</si>
  <si>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</si>
  <si>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</si>
  <si>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</si>
  <si>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</si>
  <si>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</si>
  <si>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</si>
  <si>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</si>
  <si>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</si>
  <si>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</si>
  <si>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</si>
  <si>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</si>
  <si>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</si>
  <si>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</si>
  <si>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</si>
  <si>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</si>
  <si>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</si>
  <si>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</si>
  <si>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</si>
  <si>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</si>
  <si>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</si>
  <si>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</si>
  <si>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</si>
  <si>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</si>
  <si>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</si>
  <si>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</si>
  <si>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</si>
  <si>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</si>
  <si>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</si>
  <si>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</si>
  <si>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</si>
  <si>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</si>
  <si>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</si>
  <si>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</si>
  <si>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</si>
  <si>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</si>
  <si>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</si>
  <si>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</si>
  <si>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</si>
  <si>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</si>
  <si>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</si>
  <si>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</si>
  <si>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</si>
  <si>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</si>
  <si>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</si>
  <si>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</si>
  <si>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</si>
  <si>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</si>
  <si>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</si>
  <si>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</si>
  <si>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</si>
  <si>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</si>
  <si>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</si>
  <si>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</si>
  <si>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</si>
  <si>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</si>
  <si>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</si>
  <si>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</si>
  <si>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</si>
  <si>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</si>
  <si>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</si>
  <si>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</si>
  <si>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</si>
  <si>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</si>
  <si>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</si>
  <si>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</si>
  <si>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</si>
  <si>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</si>
  <si>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</si>
  <si>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</si>
  <si>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</si>
  <si>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</si>
  <si>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</si>
  <si>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</si>
  <si>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</si>
  <si>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</si>
  <si>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</si>
  <si>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</si>
  <si>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</si>
  <si>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</si>
  <si>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</si>
  <si>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</si>
  <si>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</si>
  <si>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</si>
  <si>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</si>
  <si>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</si>
  <si>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</si>
  <si>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</si>
  <si>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</si>
  <si>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</si>
  <si>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</si>
  <si>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</si>
  <si>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</si>
  <si>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</si>
  <si>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</si>
  <si>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</si>
  <si>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</si>
  <si>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</si>
  <si>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</si>
  <si>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</si>
  <si>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</si>
  <si>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</si>
  <si>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</si>
  <si>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</si>
  <si>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</si>
  <si>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</si>
  <si>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</si>
  <si>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</si>
  <si>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</si>
  <si>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</si>
  <si>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</si>
  <si>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</si>
  <si>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</si>
  <si>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</si>
  <si>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</si>
  <si>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</si>
  <si>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</si>
  <si>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</si>
  <si>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</si>
  <si>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</si>
  <si>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</si>
  <si>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</si>
  <si>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</si>
  <si>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</si>
  <si>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</si>
  <si>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</si>
  <si>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</si>
  <si>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</si>
  <si>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</si>
  <si>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</si>
  <si>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</si>
  <si>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</si>
  <si>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</si>
  <si>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</si>
  <si>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</si>
  <si>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</si>
  <si>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</si>
  <si>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</si>
  <si>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</si>
  <si>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</si>
  <si>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</si>
  <si>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</si>
  <si>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</si>
  <si>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</si>
  <si>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</si>
  <si>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</si>
  <si>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</si>
  <si>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</si>
  <si>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</si>
  <si>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</si>
  <si>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</si>
  <si>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</si>
  <si>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</si>
  <si>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</si>
  <si>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</si>
  <si>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</si>
  <si>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</si>
  <si>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</si>
  <si>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</si>
  <si>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</si>
  <si>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</si>
  <si>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</si>
  <si>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</si>
  <si>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</si>
  <si>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</si>
  <si>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</si>
  <si>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</si>
  <si>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</si>
  <si>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</si>
  <si>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</si>
  <si>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</si>
  <si>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</si>
  <si>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</si>
  <si>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</si>
  <si>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</si>
  <si>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</si>
  <si>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</si>
  <si>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</si>
  <si>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</si>
  <si>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</si>
  <si>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</si>
  <si>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</si>
  <si>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</si>
  <si>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</si>
  <si>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</si>
  <si>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</si>
  <si>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</si>
  <si>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</si>
  <si>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</si>
  <si>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</si>
  <si>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</si>
  <si>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</si>
  <si>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</si>
  <si>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</si>
  <si>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</si>
  <si>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</si>
  <si>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</si>
  <si>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</si>
  <si>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</si>
  <si>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</si>
  <si>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</si>
  <si>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</si>
  <si>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</si>
  <si>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</si>
  <si>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</si>
  <si>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</si>
  <si>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</si>
  <si>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</si>
  <si>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</si>
  <si>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</si>
  <si>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</si>
  <si>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</si>
  <si>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</si>
  <si>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</si>
  <si>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</si>
  <si>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</si>
  <si>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</si>
  <si>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</si>
  <si>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</si>
  <si>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</si>
  <si>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</si>
  <si>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</si>
  <si>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</si>
  <si>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</si>
  <si>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</si>
  <si>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</si>
  <si>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</si>
  <si>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</si>
  <si>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</si>
  <si>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</si>
  <si>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</si>
  <si>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</si>
  <si>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</si>
  <si>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</si>
  <si>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</si>
  <si>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</si>
  <si>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</si>
  <si>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</si>
  <si>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</si>
  <si>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</si>
  <si>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</si>
  <si>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</si>
  <si>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</si>
  <si>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</si>
  <si>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</si>
  <si>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</si>
  <si>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</si>
  <si>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</si>
  <si>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</si>
  <si>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</si>
  <si>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</si>
  <si>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</si>
  <si>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</si>
  <si>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</si>
  <si>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</si>
  <si>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</si>
  <si>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</si>
  <si>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</si>
  <si>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</si>
  <si>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</si>
  <si>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</si>
  <si>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</si>
  <si>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</si>
  <si>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</si>
  <si>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</si>
  <si>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</si>
  <si>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</si>
  <si>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</si>
  <si>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</si>
  <si>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</si>
  <si>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</si>
  <si>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</si>
  <si>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</si>
  <si>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</si>
  <si>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</si>
  <si>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</si>
  <si>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</si>
  <si>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</si>
  <si>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</si>
  <si>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</si>
  <si>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</si>
  <si>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</si>
  <si>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</si>
  <si>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</si>
  <si>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</si>
  <si>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</si>
  <si>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</si>
  <si>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</si>
  <si>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</si>
  <si>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</si>
  <si>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</si>
  <si>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</si>
  <si>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</si>
  <si>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</si>
  <si>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</si>
  <si>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</si>
  <si>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</si>
  <si>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</si>
  <si>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</si>
  <si>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</si>
  <si>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</si>
  <si>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</si>
  <si>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</si>
  <si>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</si>
  <si>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</si>
  <si>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</si>
  <si>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</si>
  <si>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</si>
  <si>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</si>
  <si>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</si>
  <si>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</si>
  <si>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</si>
  <si>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</si>
  <si>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</si>
  <si>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</si>
  <si>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</si>
  <si>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</si>
  <si>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</si>
  <si>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</si>
  <si>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</si>
  <si>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</si>
  <si>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</si>
  <si>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</si>
  <si>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</si>
  <si>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</si>
  <si>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</si>
  <si>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</si>
  <si>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</si>
  <si>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</si>
  <si>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</si>
  <si>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</si>
  <si>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</si>
  <si>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</si>
  <si>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</si>
  <si>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</si>
  <si>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</si>
  <si>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</si>
  <si>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</si>
  <si>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</si>
  <si>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</si>
  <si>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</si>
  <si>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</si>
  <si>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</si>
  <si>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</si>
  <si>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</si>
  <si>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</si>
  <si>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</si>
  <si>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</si>
  <si>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</si>
  <si>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</si>
  <si>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</si>
  <si>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</si>
  <si>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</si>
  <si>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</si>
  <si>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</si>
  <si>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</si>
  <si>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</si>
  <si>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</si>
  <si>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</si>
  <si>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</si>
  <si>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</si>
  <si>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</si>
  <si>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</si>
  <si>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</si>
  <si>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</si>
  <si>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</si>
  <si>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</si>
  <si>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</si>
  <si>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</si>
  <si>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</si>
  <si>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</si>
  <si>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</si>
  <si>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</si>
  <si>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</si>
  <si>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</si>
  <si>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</si>
  <si>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</si>
  <si>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</si>
  <si>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</si>
  <si>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</si>
  <si>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</si>
  <si>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</si>
  <si>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</si>
  <si>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</si>
  <si>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</si>
  <si>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</si>
  <si>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</si>
  <si>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</si>
  <si>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</si>
  <si>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</si>
  <si>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</si>
  <si>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</si>
  <si>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</si>
  <si>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</si>
  <si>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</si>
  <si>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</si>
  <si>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</si>
  <si>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</si>
  <si>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</si>
  <si>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</si>
  <si>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</si>
  <si>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</si>
  <si>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</si>
  <si>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</si>
  <si>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</si>
  <si>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</si>
  <si>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</si>
  <si>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</si>
  <si>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</si>
  <si>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</si>
  <si>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</si>
  <si>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</si>
  <si>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</si>
  <si>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</si>
  <si>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</si>
  <si>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</si>
  <si>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</si>
  <si>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</si>
  <si>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</si>
  <si>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</si>
  <si>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</si>
  <si>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</si>
  <si>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</si>
  <si>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</si>
  <si>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</si>
  <si>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</si>
  <si>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</si>
  <si>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</si>
  <si>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</si>
  <si>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</si>
  <si>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</si>
  <si>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</si>
  <si>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</si>
  <si>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</si>
  <si>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</si>
  <si>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</si>
  <si>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</si>
  <si>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</si>
  <si>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</si>
  <si>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</si>
  <si>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</si>
  <si>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</si>
  <si>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</si>
  <si>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</si>
  <si>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</si>
  <si>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</si>
  <si>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</si>
  <si>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</si>
  <si>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</si>
  <si>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</si>
  <si>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</si>
  <si>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</si>
  <si>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</si>
  <si>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</si>
  <si>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</si>
  <si>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</si>
  <si>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</si>
  <si>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</si>
  <si>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</si>
  <si>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</si>
  <si>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</si>
  <si>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</si>
  <si>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</si>
  <si>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</si>
  <si>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</si>
  <si>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</si>
  <si>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</si>
  <si>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</si>
  <si>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</si>
  <si>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</si>
  <si>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</si>
  <si>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</si>
  <si>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</si>
  <si>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</si>
  <si>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</si>
  <si>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</si>
  <si>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</si>
  <si>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</si>
  <si>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</si>
  <si>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</si>
  <si>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</si>
  <si>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</si>
  <si>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</si>
  <si>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</si>
  <si>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</si>
  <si>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</si>
  <si>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</si>
  <si>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</si>
  <si>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</si>
  <si>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</si>
  <si>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</si>
  <si>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</si>
  <si>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</si>
  <si>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</si>
  <si>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</si>
  <si>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</si>
  <si>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</si>
  <si>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</si>
  <si>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</si>
  <si>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</si>
  <si>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</si>
  <si>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</si>
  <si>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</si>
  <si>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</si>
  <si>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</si>
  <si>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</si>
  <si>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</si>
  <si>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</si>
  <si>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</si>
  <si>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</si>
  <si>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</si>
  <si>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</si>
  <si>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</si>
  <si>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</si>
  <si>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</si>
  <si>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</si>
  <si>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</si>
  <si>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</si>
  <si>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</si>
  <si>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</si>
  <si>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</si>
  <si>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</si>
  <si>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</si>
  <si>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</si>
  <si>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</si>
  <si>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</si>
  <si>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</si>
  <si>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</si>
  <si>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</si>
  <si>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</si>
  <si>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</si>
  <si>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</si>
  <si>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</si>
  <si>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</si>
  <si>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</si>
  <si>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</si>
  <si>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</si>
  <si>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</si>
  <si>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</si>
  <si>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</si>
  <si>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</si>
  <si>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</si>
  <si>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</si>
  <si>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</si>
  <si>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</si>
  <si>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</si>
  <si>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</si>
  <si>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</si>
  <si>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</si>
  <si>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</si>
  <si>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</si>
  <si>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</si>
  <si>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</si>
  <si>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</si>
  <si>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</si>
  <si>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</si>
  <si>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</si>
  <si>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</si>
  <si>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</si>
  <si>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</si>
  <si>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</si>
  <si>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</si>
  <si>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</si>
  <si>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</si>
  <si>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</si>
  <si>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</si>
  <si>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</si>
  <si>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</si>
  <si>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</si>
  <si>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</si>
  <si>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</si>
  <si>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</si>
  <si>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</si>
  <si>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</si>
  <si>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</si>
  <si>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</si>
  <si>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</si>
  <si>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</si>
  <si>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</si>
  <si>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</si>
  <si>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</si>
  <si>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</si>
  <si>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</si>
  <si>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</si>
  <si>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</si>
  <si>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</si>
  <si>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</si>
  <si>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</si>
  <si>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</si>
  <si>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</si>
  <si>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</si>
  <si>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</si>
  <si>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</si>
  <si>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</si>
  <si>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</si>
  <si>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</si>
  <si>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</si>
  <si>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</si>
  <si>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</si>
  <si>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</si>
  <si>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</si>
  <si>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</si>
  <si>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</si>
  <si>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</si>
  <si>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</si>
  <si>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</si>
  <si>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</si>
  <si>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</si>
  <si>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</si>
  <si>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</si>
  <si>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</si>
  <si>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</si>
  <si>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</si>
  <si>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</si>
  <si>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</si>
  <si>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</si>
  <si>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</si>
  <si>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</si>
  <si>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</si>
  <si>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</si>
  <si>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</si>
  <si>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</si>
  <si>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</si>
  <si>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</si>
  <si>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</si>
  <si>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</si>
  <si>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</si>
  <si>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</si>
  <si>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</si>
  <si>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</si>
  <si>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</si>
  <si>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</si>
  <si>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</si>
  <si>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</si>
  <si>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</si>
  <si>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</si>
  <si>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</si>
  <si>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</si>
  <si>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</si>
  <si>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</si>
  <si>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</si>
  <si>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</si>
  <si>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</si>
  <si>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</si>
  <si>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</si>
  <si>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</si>
  <si>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</si>
  <si>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</si>
  <si>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</si>
  <si>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</si>
  <si>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</si>
  <si>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</si>
  <si>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</si>
  <si>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</si>
  <si>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</si>
  <si>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</si>
  <si>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</si>
  <si>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</si>
  <si>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</si>
  <si>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</si>
  <si>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</si>
  <si>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</si>
  <si>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</si>
  <si>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</si>
  <si>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</si>
  <si>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</si>
  <si>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</si>
  <si>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</si>
  <si>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</si>
  <si>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</si>
  <si>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</si>
  <si>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</si>
  <si>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</si>
  <si>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</si>
  <si>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</si>
  <si>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</si>
  <si>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</si>
  <si>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</si>
  <si>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</si>
  <si>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</si>
  <si>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</si>
  <si>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</si>
  <si>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</si>
  <si>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</si>
  <si>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</si>
  <si>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</si>
  <si>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</si>
  <si>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</si>
  <si>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</si>
  <si>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</si>
  <si>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</si>
  <si>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</si>
  <si>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</si>
  <si>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</si>
  <si>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</si>
  <si>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</si>
  <si>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</si>
  <si>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</si>
  <si>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</si>
  <si>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</si>
  <si>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</si>
  <si>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</si>
  <si>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</si>
  <si>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</si>
  <si>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</si>
  <si>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</si>
  <si>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</si>
  <si>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</si>
  <si>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</si>
  <si>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</si>
  <si>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</si>
  <si>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</si>
  <si>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</si>
  <si>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</si>
  <si>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</si>
  <si>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</si>
  <si>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</si>
  <si>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</si>
  <si>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</si>
  <si>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</si>
  <si>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</si>
  <si>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</si>
  <si>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</si>
  <si>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</si>
  <si>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</si>
  <si>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</si>
  <si>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</si>
  <si>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</si>
  <si>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</si>
  <si>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</si>
  <si>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</si>
  <si>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</si>
  <si>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</si>
  <si>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</si>
  <si>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</si>
  <si>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</si>
  <si>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</si>
  <si>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</si>
  <si>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</si>
  <si>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</si>
  <si>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</si>
  <si>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</si>
  <si>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</si>
  <si>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</si>
  <si>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</si>
  <si>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</si>
  <si>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</si>
  <si>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</si>
  <si>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</si>
  <si>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</si>
  <si>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</si>
  <si>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</si>
  <si>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</si>
  <si>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</si>
  <si>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</si>
  <si>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</si>
  <si>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</si>
  <si>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</si>
  <si>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</si>
  <si>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</si>
  <si>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</si>
  <si>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</si>
  <si>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</si>
  <si>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</si>
  <si>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</si>
  <si>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</si>
  <si>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</si>
  <si>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</si>
  <si>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</si>
  <si>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</si>
  <si>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</si>
  <si>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</si>
  <si>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</si>
  <si>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</si>
  <si>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</si>
  <si>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</si>
  <si>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</si>
  <si>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</si>
  <si>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</si>
  <si>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</si>
  <si>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</si>
  <si>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</si>
  <si>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</si>
  <si>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</si>
  <si>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</si>
  <si>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</si>
  <si>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</si>
  <si>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</si>
  <si>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</si>
  <si>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</si>
  <si>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</si>
  <si>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</si>
  <si>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</si>
  <si>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</si>
  <si>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</si>
  <si>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</si>
  <si>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</si>
  <si>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</si>
  <si>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</si>
  <si>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</si>
  <si>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</si>
  <si>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</si>
  <si>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</si>
  <si>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</si>
  <si>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</si>
  <si>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</si>
  <si>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</si>
  <si>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</si>
  <si>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</si>
  <si>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</si>
  <si>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</si>
  <si>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</si>
  <si>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</si>
  <si>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</si>
  <si>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</si>
  <si>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</si>
  <si>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</si>
  <si>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</si>
  <si>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</si>
  <si>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</si>
  <si>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</si>
  <si>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</si>
  <si>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</si>
  <si>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</si>
  <si>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</si>
  <si>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</si>
  <si>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</si>
  <si>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</si>
  <si>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</si>
  <si>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</si>
  <si>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</si>
  <si>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</si>
  <si>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</si>
  <si>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</si>
  <si>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</si>
  <si>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</si>
  <si>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</si>
  <si>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</si>
  <si>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</si>
  <si>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</si>
  <si>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</si>
  <si>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</si>
  <si>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</si>
  <si>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</si>
  <si>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</si>
  <si>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</si>
  <si>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</si>
  <si>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</si>
  <si>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</si>
  <si>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</si>
  <si>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</si>
  <si>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</si>
  <si>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</si>
  <si>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</si>
  <si>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</si>
  <si>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</si>
  <si>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</si>
  <si>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</si>
  <si>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</si>
  <si>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</si>
  <si>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</si>
  <si>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</si>
  <si>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</si>
  <si>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</si>
  <si>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</si>
  <si>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</si>
  <si>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</si>
  <si>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</si>
  <si>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</si>
  <si>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</si>
  <si>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</si>
  <si>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</si>
  <si>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</si>
  <si>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</si>
  <si>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</si>
  <si>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</si>
  <si>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</si>
  <si>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</si>
  <si>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</si>
  <si>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</si>
  <si>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</si>
  <si>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</si>
  <si>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</si>
  <si>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</si>
  <si>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</si>
  <si>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</si>
  <si>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</si>
  <si>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</si>
  <si>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</si>
  <si>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</si>
  <si>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</si>
  <si>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</si>
  <si>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</si>
  <si>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</si>
  <si>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</si>
  <si>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</si>
  <si>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</si>
  <si>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</si>
  <si>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</si>
  <si>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</si>
  <si>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</si>
  <si>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</si>
  <si>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</si>
  <si>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</si>
  <si>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</si>
  <si>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</si>
  <si>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</si>
  <si>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</si>
  <si>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</si>
  <si>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</si>
  <si>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</si>
  <si>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</si>
  <si>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</si>
  <si>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</si>
  <si>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</si>
  <si>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</si>
  <si>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</si>
  <si>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</si>
  <si>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</si>
  <si>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</si>
  <si>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</si>
  <si>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</si>
  <si>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</si>
  <si>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</si>
  <si>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</si>
  <si>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</si>
  <si>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</si>
  <si>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</si>
  <si>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</si>
  <si>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</si>
  <si>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</si>
  <si>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</si>
  <si>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</si>
  <si>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</si>
  <si>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</si>
  <si>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</si>
  <si>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</si>
  <si>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</si>
  <si>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</si>
  <si>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</si>
  <si>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</si>
  <si>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</si>
  <si>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</si>
  <si>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</si>
  <si>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</si>
  <si>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</si>
  <si>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</si>
  <si>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</si>
  <si>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</si>
  <si>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</si>
  <si>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</si>
  <si>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</si>
  <si>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</si>
  <si>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</si>
  <si>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</si>
  <si>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</si>
  <si>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</si>
  <si>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</si>
  <si>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</si>
  <si>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</si>
  <si>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</si>
  <si>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</si>
  <si>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</si>
  <si>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</si>
  <si>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</si>
  <si>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</si>
  <si>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</si>
  <si>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</si>
  <si>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</si>
  <si>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</si>
  <si>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</si>
  <si>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</si>
  <si>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</si>
  <si>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</si>
  <si>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</si>
  <si>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</si>
  <si>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</si>
  <si>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</si>
  <si>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</si>
  <si>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</si>
  <si>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</si>
  <si>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</si>
  <si>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</si>
  <si>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</si>
  <si>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</si>
  <si>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</si>
  <si>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</si>
  <si>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</si>
  <si>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</si>
  <si>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</si>
  <si>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</si>
  <si>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</si>
  <si>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</si>
  <si>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</si>
  <si>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</si>
  <si>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</si>
  <si>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</si>
  <si>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</si>
  <si>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</si>
  <si>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</si>
  <si>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</si>
  <si>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</si>
  <si>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</si>
  <si>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</si>
  <si>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</si>
  <si>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</si>
  <si>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</si>
  <si>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</si>
  <si>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</si>
  <si>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</si>
  <si>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</si>
  <si>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</si>
  <si>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</si>
  <si>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</si>
  <si>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</si>
  <si>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</si>
  <si>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</si>
  <si>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</si>
  <si>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</si>
  <si>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</si>
  <si>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</si>
  <si>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</si>
  <si>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</si>
  <si>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</si>
  <si>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</si>
  <si>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</si>
  <si>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</si>
  <si>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</si>
  <si>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</si>
  <si>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</si>
  <si>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</si>
  <si>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</si>
  <si>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</si>
  <si>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</si>
  <si>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</si>
  <si>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</si>
  <si>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</si>
  <si>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</si>
  <si>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</si>
  <si>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</si>
  <si>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</si>
  <si>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</si>
  <si>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</si>
  <si>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</si>
  <si>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</si>
  <si>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</si>
  <si>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</si>
  <si>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</si>
  <si>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</si>
  <si>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</si>
  <si>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</si>
  <si>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</si>
  <si>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</si>
  <si>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</si>
  <si>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</si>
  <si>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</si>
  <si>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</si>
  <si>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</si>
  <si>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</si>
  <si>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</si>
  <si>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</si>
  <si>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</si>
  <si>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</si>
  <si>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</si>
  <si>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</si>
  <si>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</si>
  <si>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</si>
  <si>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</si>
  <si>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</si>
  <si>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</si>
  <si>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</si>
  <si>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</si>
  <si>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</si>
  <si>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</si>
  <si>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</si>
  <si>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</si>
  <si>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</si>
  <si>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</si>
  <si>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</si>
  <si>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</si>
  <si>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</si>
  <si>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</si>
  <si>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</si>
  <si>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</si>
  <si>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</si>
  <si>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</si>
  <si>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</si>
  <si>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</si>
  <si>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</si>
  <si>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</si>
  <si>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</si>
  <si>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</si>
  <si>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</si>
  <si>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</si>
  <si>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</si>
  <si>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</si>
  <si>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</si>
  <si>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</si>
  <si>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</si>
  <si>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</si>
  <si>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</si>
  <si>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</si>
  <si>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</si>
  <si>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</si>
  <si>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</si>
  <si>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</si>
  <si>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</si>
  <si>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</si>
  <si>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</si>
  <si>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</si>
  <si>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</si>
  <si>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</si>
  <si>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</si>
  <si>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</si>
  <si>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</si>
  <si>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</si>
  <si>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</si>
  <si>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</si>
  <si>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</si>
  <si>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</si>
  <si>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</si>
  <si>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</si>
  <si>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</si>
  <si>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</si>
  <si>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</si>
  <si>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</si>
  <si>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</si>
  <si>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</si>
  <si>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</si>
  <si>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</si>
  <si>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</si>
  <si>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</si>
  <si>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</si>
  <si>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</si>
  <si>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</si>
  <si>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</si>
  <si>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</si>
  <si>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</si>
  <si>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</si>
  <si>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</si>
  <si>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</si>
  <si>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</si>
  <si>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</si>
  <si>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</si>
  <si>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</si>
  <si>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</si>
  <si>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</si>
  <si>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</si>
  <si>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</si>
  <si>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</si>
  <si>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</si>
  <si>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</si>
  <si>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</si>
  <si>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</si>
  <si>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</si>
  <si>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</si>
  <si>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</si>
  <si>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</si>
  <si>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</si>
  <si>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</si>
  <si>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</si>
  <si>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</si>
  <si>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</si>
  <si>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</si>
  <si>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</si>
  <si>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</si>
  <si>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</si>
  <si>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</si>
  <si>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</si>
  <si>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</si>
  <si>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</si>
  <si>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</si>
  <si>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</si>
  <si>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</si>
  <si>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</si>
  <si>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</si>
  <si>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</si>
  <si>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</si>
  <si>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</si>
  <si>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</si>
  <si>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</si>
  <si>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</si>
  <si>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</si>
  <si>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</si>
  <si>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</si>
  <si>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</si>
  <si>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</si>
  <si>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</si>
  <si>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</si>
  <si>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</si>
  <si>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</si>
  <si>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</si>
  <si>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</si>
  <si>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</si>
  <si>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</si>
  <si>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</si>
  <si>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</si>
  <si>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</si>
  <si>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</si>
  <si>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</si>
  <si>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</si>
  <si>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</si>
  <si>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</si>
  <si>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</si>
  <si>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</si>
  <si>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</si>
  <si>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</si>
  <si>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</si>
  <si>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</si>
  <si>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</si>
  <si>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</si>
  <si>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</si>
  <si>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</si>
  <si>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</si>
  <si>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</si>
  <si>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</si>
  <si>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</si>
  <si>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</si>
  <si>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</si>
  <si>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</si>
  <si>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</si>
  <si>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</si>
  <si>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</si>
  <si>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</si>
  <si>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</si>
  <si>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</si>
  <si>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</si>
  <si>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</si>
  <si>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</si>
  <si>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</si>
  <si>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</si>
  <si>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</si>
  <si>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</si>
  <si>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</si>
  <si>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</si>
  <si>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</si>
  <si>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</si>
  <si>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</si>
  <si>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</si>
  <si>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</si>
  <si>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</si>
  <si>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</si>
  <si>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</si>
  <si>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</si>
  <si>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</si>
  <si>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</si>
  <si>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</si>
  <si>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</si>
  <si>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</si>
  <si>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</si>
  <si>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</si>
  <si>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</si>
  <si>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</si>
  <si>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</si>
  <si>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</si>
  <si>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</si>
  <si>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</si>
  <si>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</si>
  <si>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</si>
  <si>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</si>
  <si>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</si>
  <si>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</si>
  <si>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</si>
  <si>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</si>
  <si>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</si>
  <si>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</si>
  <si>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</si>
  <si>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</si>
  <si>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</si>
  <si>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</si>
  <si>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</si>
  <si>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</si>
  <si>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</si>
  <si>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</si>
  <si>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</si>
  <si>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</si>
  <si>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</si>
  <si>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</si>
  <si>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</si>
  <si>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</si>
  <si>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</si>
  <si>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</si>
  <si>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</si>
  <si>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</si>
  <si>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</si>
  <si>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</si>
  <si>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</si>
  <si>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</si>
  <si>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</si>
  <si>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</si>
  <si>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</si>
  <si>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</si>
  <si>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</si>
  <si>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</si>
  <si>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</si>
  <si>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</si>
  <si>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</si>
  <si>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</si>
  <si>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</si>
  <si>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</si>
  <si>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</si>
  <si>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</si>
  <si>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</si>
  <si>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</si>
  <si>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</si>
  <si>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</si>
  <si>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</si>
  <si>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</si>
  <si>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</si>
  <si>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</si>
  <si>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</si>
  <si>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</si>
  <si>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</si>
  <si>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</si>
  <si>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</si>
  <si>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</si>
  <si>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</si>
  <si>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</si>
  <si>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</si>
  <si>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</si>
  <si>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</si>
  <si>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</si>
  <si>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</si>
  <si>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</si>
  <si>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</si>
  <si>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</si>
  <si>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</si>
  <si>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</si>
  <si>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</si>
  <si>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</si>
  <si>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</si>
  <si>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</si>
  <si>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</si>
  <si>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</si>
  <si>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</si>
  <si>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</si>
  <si>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</si>
  <si>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</si>
  <si>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</si>
  <si>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</si>
  <si>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</si>
  <si>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</si>
  <si>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</si>
  <si>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</si>
  <si>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</si>
  <si>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</si>
  <si>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</si>
  <si>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</si>
  <si>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</si>
  <si>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</si>
  <si>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</si>
  <si>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</si>
  <si>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</si>
  <si>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</si>
  <si>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</si>
  <si>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</si>
  <si>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</si>
  <si>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</si>
  <si>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</si>
  <si>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</si>
  <si>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</si>
  <si>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</si>
  <si>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</si>
  <si>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</si>
  <si>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</si>
  <si>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</si>
  <si>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</si>
  <si>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</si>
  <si>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</si>
  <si>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</si>
  <si>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</si>
  <si>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</si>
  <si>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</si>
  <si>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</si>
  <si>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</si>
  <si>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</si>
  <si>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</si>
  <si>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</si>
  <si>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</si>
  <si>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</si>
  <si>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</si>
  <si>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</si>
  <si>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</si>
  <si>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</si>
  <si>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</si>
  <si>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</si>
  <si>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</si>
  <si>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</si>
  <si>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</si>
  <si>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</si>
  <si>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</si>
  <si>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</si>
  <si>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</si>
  <si>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</si>
  <si>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</si>
  <si>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</si>
  <si>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</si>
  <si>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</si>
  <si>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</si>
  <si>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</si>
  <si>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</si>
  <si>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</si>
  <si>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</si>
  <si>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</si>
  <si>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</si>
  <si>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</si>
  <si>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</si>
  <si>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</si>
  <si>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</si>
  <si>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</si>
  <si>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</si>
  <si>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</si>
  <si>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</si>
  <si>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</si>
  <si>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</si>
  <si>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</si>
  <si>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</si>
  <si>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</si>
  <si>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</si>
  <si>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</si>
  <si>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</si>
  <si>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</si>
  <si>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</si>
  <si>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</si>
  <si>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</si>
  <si>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</si>
  <si>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</si>
  <si>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</si>
  <si>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</si>
  <si>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</si>
  <si>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</si>
  <si>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</si>
  <si>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</si>
  <si>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</si>
  <si>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</si>
  <si>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</si>
  <si>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</si>
  <si>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</si>
  <si>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</si>
  <si>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</si>
  <si>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</si>
  <si>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</si>
  <si>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</si>
  <si>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</si>
  <si>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</si>
  <si>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</si>
  <si>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</si>
  <si>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</si>
  <si>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</si>
  <si>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</si>
  <si>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</si>
  <si>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</si>
  <si>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</si>
  <si>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</si>
  <si>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</si>
  <si>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</si>
  <si>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</si>
  <si>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</si>
  <si>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</si>
  <si>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</si>
  <si>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</si>
  <si>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</si>
  <si>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</si>
  <si>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</si>
  <si>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</si>
  <si>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</si>
  <si>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</si>
  <si>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</si>
  <si>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</si>
  <si>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</si>
  <si>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</si>
  <si>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</si>
  <si>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</si>
  <si>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</si>
  <si>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</si>
  <si>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</si>
  <si>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</si>
  <si>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</si>
  <si>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</si>
  <si>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</si>
  <si>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</si>
  <si>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</si>
  <si>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</si>
  <si>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</si>
  <si>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</si>
  <si>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</si>
  <si>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</si>
  <si>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</si>
  <si>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</si>
  <si>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</si>
  <si>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</si>
  <si>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</si>
  <si>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</si>
  <si>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</si>
  <si>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</si>
  <si>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</si>
  <si>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</si>
  <si>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</si>
  <si>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</si>
  <si>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</si>
  <si>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</si>
  <si>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</si>
  <si>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</si>
  <si>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</si>
  <si>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</si>
  <si>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</si>
  <si>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</si>
  <si>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</si>
  <si>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</si>
  <si>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</si>
  <si>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</si>
  <si>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</si>
  <si>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</si>
  <si>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</si>
  <si>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</si>
  <si>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</si>
  <si>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</si>
  <si>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</si>
  <si>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</si>
  <si>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</si>
  <si>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</si>
  <si>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</si>
  <si>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</si>
  <si>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</si>
  <si>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</si>
  <si>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</si>
  <si>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</si>
  <si>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</si>
  <si>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</si>
  <si>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</si>
  <si>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</si>
  <si>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</si>
  <si>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</si>
  <si>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</si>
  <si>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</si>
  <si>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</si>
  <si>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</si>
  <si>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</si>
  <si>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</si>
  <si>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</si>
  <si>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</si>
  <si>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</si>
  <si>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</si>
  <si>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</si>
  <si>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</si>
  <si>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</si>
  <si>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</si>
  <si>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</si>
  <si>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</si>
  <si>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</si>
  <si>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</si>
  <si>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</si>
  <si>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</si>
  <si>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</si>
  <si>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</si>
  <si>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</si>
  <si>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</si>
  <si>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</si>
  <si>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</si>
  <si>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</si>
  <si>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</si>
  <si>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</si>
  <si>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</si>
  <si>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</si>
  <si>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</si>
  <si>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</si>
  <si>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</si>
  <si>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</si>
  <si>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</si>
  <si>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</si>
  <si>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</si>
  <si>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</si>
  <si>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</si>
  <si>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</si>
  <si>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</si>
  <si>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</si>
  <si>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</si>
  <si>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</si>
  <si>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</si>
  <si>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</si>
  <si>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</si>
  <si>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</si>
  <si>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</si>
  <si>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</si>
  <si>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</si>
  <si>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</si>
  <si>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</si>
  <si>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</si>
  <si>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</si>
  <si>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</si>
  <si>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</si>
  <si>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</si>
  <si>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</si>
  <si>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</si>
  <si>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</si>
  <si>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</si>
  <si>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</si>
  <si>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</si>
  <si>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</si>
  <si>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</si>
  <si>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</si>
  <si>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</si>
  <si>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</si>
  <si>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</si>
  <si>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</si>
  <si>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</si>
  <si>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</si>
  <si>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</si>
  <si>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</si>
  <si>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</si>
  <si>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</si>
  <si>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</si>
  <si>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</si>
  <si>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</si>
  <si>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</si>
  <si>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</si>
  <si>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</si>
  <si>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</si>
  <si>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</si>
  <si>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</si>
  <si>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</si>
  <si>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</si>
  <si>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</si>
  <si>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</si>
  <si>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</si>
  <si>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</si>
  <si>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</si>
  <si>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</si>
  <si>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</si>
  <si>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</si>
  <si>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</si>
  <si>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</si>
  <si>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</si>
  <si>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</si>
  <si>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</si>
  <si>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</si>
  <si>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</si>
  <si>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</si>
  <si>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</si>
  <si>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</si>
  <si>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</si>
  <si>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</si>
  <si>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</si>
  <si>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</si>
  <si>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</si>
  <si>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</si>
  <si>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</si>
  <si>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</si>
  <si>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</si>
  <si>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</si>
  <si>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</si>
  <si>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</si>
  <si>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</si>
  <si>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</si>
  <si>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</si>
  <si>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</si>
  <si>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</si>
  <si>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</si>
  <si>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</si>
  <si>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</si>
  <si>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</si>
  <si>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</si>
  <si>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</si>
  <si>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</si>
  <si>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</si>
  <si>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</si>
  <si>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</si>
  <si>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</si>
  <si>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</si>
  <si>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</si>
  <si>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</si>
  <si>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</si>
  <si>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</si>
  <si>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</si>
  <si>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</si>
  <si>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</si>
  <si>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</si>
  <si>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</si>
  <si>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</si>
  <si>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</si>
  <si>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</si>
  <si>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</si>
  <si>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</si>
  <si>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</si>
  <si>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</si>
  <si>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</si>
  <si>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</si>
  <si>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</si>
  <si>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</si>
  <si>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</si>
  <si>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</si>
  <si>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</si>
  <si>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</si>
  <si>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</si>
  <si>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</si>
  <si>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</si>
  <si>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</si>
  <si>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</si>
  <si>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</si>
  <si>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</si>
  <si>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</si>
  <si>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</si>
  <si>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</si>
  <si>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</si>
  <si>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</si>
  <si>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</si>
  <si>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</si>
  <si>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</si>
  <si>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</si>
  <si>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</si>
  <si>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</si>
  <si>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</si>
  <si>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</si>
  <si>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</si>
  <si>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</si>
  <si>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</si>
  <si>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</si>
  <si>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</si>
  <si>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</si>
  <si>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</si>
  <si>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</si>
  <si>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</si>
  <si>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</si>
  <si>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</si>
  <si>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</si>
  <si>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</si>
  <si>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</si>
  <si>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</si>
  <si>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</si>
  <si>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</si>
  <si>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</si>
  <si>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</si>
  <si>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</si>
  <si>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</si>
  <si>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</si>
  <si>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</si>
  <si>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</si>
  <si>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</si>
  <si>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</si>
  <si>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</si>
  <si>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</si>
  <si>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</si>
  <si>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</si>
  <si>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</si>
  <si>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</si>
  <si>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</si>
  <si>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</si>
  <si>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</si>
  <si>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</si>
  <si>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</si>
  <si>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</si>
  <si>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</si>
  <si>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</si>
  <si>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</si>
  <si>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</si>
  <si>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</si>
  <si>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</si>
  <si>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</si>
  <si>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</si>
  <si>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</si>
  <si>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</si>
  <si>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</si>
  <si>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</si>
  <si>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</si>
  <si>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</si>
  <si>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</si>
  <si>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</si>
  <si>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</si>
  <si>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</si>
  <si>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</si>
  <si>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</si>
  <si>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</si>
  <si>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</si>
  <si>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</si>
  <si>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</si>
  <si>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</si>
  <si>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</si>
  <si>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</si>
  <si>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</si>
  <si>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</si>
  <si>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</si>
  <si>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</si>
  <si>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</si>
  <si>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</si>
  <si>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</si>
  <si>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</si>
  <si>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</si>
  <si>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</si>
  <si>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</si>
  <si>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</si>
  <si>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</si>
  <si>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</si>
  <si>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</si>
  <si>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</si>
  <si>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</si>
  <si>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</si>
  <si>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</si>
  <si>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</si>
  <si>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</si>
  <si>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</si>
  <si>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</si>
  <si>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</si>
  <si>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</si>
  <si>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</si>
  <si>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</si>
  <si>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</si>
  <si>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</si>
  <si>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</si>
  <si>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</si>
  <si>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</si>
  <si>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</si>
  <si>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</si>
  <si>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</si>
  <si>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</si>
  <si>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</si>
  <si>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</si>
  <si>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</si>
  <si>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</si>
  <si>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</si>
  <si>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</si>
  <si>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</si>
  <si>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</si>
  <si>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</si>
  <si>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</si>
  <si>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</si>
  <si>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</si>
  <si>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</si>
  <si>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</si>
  <si>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</si>
  <si>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</si>
  <si>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</si>
  <si>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</si>
  <si>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</si>
  <si>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</si>
  <si>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</si>
  <si>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</si>
  <si>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</si>
  <si>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</si>
  <si>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</si>
  <si>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</si>
  <si>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</si>
  <si>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</si>
  <si>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</si>
  <si>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</si>
  <si>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</si>
  <si>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</si>
  <si>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</si>
  <si>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</si>
  <si>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</si>
  <si>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</si>
  <si>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</si>
  <si>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</si>
  <si>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</si>
  <si>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</si>
  <si>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</si>
  <si>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</si>
  <si>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</si>
  <si>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</si>
  <si>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</si>
  <si>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</si>
  <si>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</si>
  <si>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</si>
  <si>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</si>
  <si>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</si>
  <si>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</si>
  <si>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</si>
  <si>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</si>
  <si>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</si>
  <si>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</si>
  <si>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</si>
  <si>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</si>
  <si>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</si>
  <si>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</si>
  <si>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</si>
  <si>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</si>
  <si>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</si>
  <si>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</si>
  <si>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</si>
  <si>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</si>
  <si>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</si>
  <si>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</si>
  <si>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</si>
  <si>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</si>
  <si>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</si>
  <si>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</si>
  <si>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</si>
  <si>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</si>
  <si>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</si>
  <si>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</si>
  <si>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</si>
  <si>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</si>
  <si>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</si>
  <si>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</si>
  <si>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</si>
  <si>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</si>
  <si>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</si>
  <si>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</si>
  <si>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</si>
  <si>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</si>
  <si>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</si>
  <si>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</si>
  <si>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</si>
  <si>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</si>
  <si>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</si>
  <si>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</si>
  <si>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</si>
  <si>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</si>
  <si>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</si>
  <si>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</si>
  <si>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</si>
  <si>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</si>
  <si>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</si>
  <si>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</si>
  <si>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</si>
  <si>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</si>
  <si>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</si>
  <si>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</si>
  <si>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</si>
  <si>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</si>
  <si>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</si>
  <si>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</si>
  <si>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</si>
  <si>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</si>
  <si>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</si>
  <si>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</si>
  <si>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</si>
  <si>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</si>
  <si>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</si>
  <si>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</si>
  <si>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</si>
  <si>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</si>
  <si>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</si>
  <si>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</si>
  <si>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</si>
  <si>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</si>
  <si>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</si>
  <si>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</si>
  <si>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</si>
  <si>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</si>
  <si>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</si>
  <si>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</si>
  <si>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</si>
  <si>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</si>
  <si>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</si>
  <si>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</si>
  <si>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</si>
  <si>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</si>
  <si>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</si>
  <si>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</si>
  <si>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</si>
  <si>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</si>
  <si>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</si>
  <si>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</si>
  <si>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</si>
  <si>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</si>
  <si>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</si>
  <si>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</si>
  <si>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</si>
  <si>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</si>
  <si>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</si>
  <si>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</si>
  <si>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</si>
  <si>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</si>
  <si>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</si>
  <si>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</si>
  <si>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</si>
  <si>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</si>
  <si>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</si>
  <si>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</si>
  <si>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</si>
  <si>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</si>
  <si>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</si>
  <si>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</si>
  <si>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</si>
  <si>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</si>
  <si>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</si>
  <si>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</si>
  <si>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</si>
  <si>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</si>
  <si>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</si>
  <si>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</si>
  <si>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</si>
  <si>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</si>
  <si>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</si>
  <si>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</si>
  <si>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</si>
  <si>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</si>
  <si>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</si>
  <si>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</si>
  <si>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</si>
  <si>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</si>
  <si>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</si>
  <si>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</si>
  <si>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</si>
  <si>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</si>
  <si>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</si>
  <si>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</si>
  <si>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</si>
  <si>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</si>
  <si>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</si>
  <si>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</si>
  <si>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</si>
  <si>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</si>
  <si>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</si>
  <si>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</si>
  <si>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</si>
  <si>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</si>
  <si>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</si>
  <si>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</si>
  <si>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</si>
  <si>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</si>
  <si>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</si>
  <si>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</si>
  <si>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</si>
  <si>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</si>
  <si>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</si>
  <si>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</si>
  <si>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</si>
  <si>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</si>
  <si>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</si>
  <si>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</si>
  <si>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</si>
  <si>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</si>
  <si>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</si>
  <si>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</si>
  <si>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</si>
  <si>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</si>
  <si>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</si>
  <si>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</si>
  <si>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</si>
  <si>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</si>
  <si>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</si>
  <si>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</si>
  <si>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</si>
  <si>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</si>
  <si>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</si>
  <si>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</si>
  <si>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</si>
  <si>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</si>
  <si>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</si>
  <si>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</si>
  <si>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</si>
  <si>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</si>
  <si>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</si>
  <si>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</si>
  <si>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</si>
  <si>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</si>
  <si>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</si>
  <si>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</si>
  <si>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</si>
  <si>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</si>
  <si>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</si>
  <si>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</si>
  <si>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</si>
  <si>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</si>
  <si>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</si>
  <si>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</si>
  <si>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</si>
  <si>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</si>
  <si>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</si>
  <si>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</si>
  <si>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</si>
  <si>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</si>
  <si>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</si>
  <si>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</si>
  <si>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</si>
  <si>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</si>
  <si>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</si>
  <si>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</si>
  <si>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</si>
  <si>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</si>
  <si>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</si>
  <si>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</si>
  <si>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</si>
  <si>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</si>
  <si>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</si>
  <si>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</si>
  <si>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</si>
  <si>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</si>
  <si>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</si>
  <si>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</si>
  <si>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</si>
  <si>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</si>
  <si>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</si>
  <si>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</si>
  <si>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</si>
  <si>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</si>
  <si>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</si>
  <si>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</si>
  <si>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</si>
  <si>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</si>
  <si>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</si>
  <si>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</si>
  <si>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</si>
  <si>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</si>
  <si>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</si>
  <si>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</si>
  <si>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</si>
  <si>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</si>
  <si>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</si>
  <si>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</si>
  <si>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</si>
  <si>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</si>
  <si>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</si>
  <si>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</si>
  <si>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</si>
  <si>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</si>
  <si>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</si>
  <si>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</si>
  <si>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</si>
  <si>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</si>
  <si>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</si>
  <si>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</si>
  <si>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</si>
  <si>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</si>
  <si>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</si>
  <si>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</si>
  <si>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</si>
  <si>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</si>
  <si>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</si>
  <si>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</si>
  <si>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</si>
  <si>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</si>
  <si>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</si>
  <si>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</si>
  <si>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</si>
  <si>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</si>
  <si>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</si>
  <si>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</si>
  <si>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</si>
  <si>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</si>
  <si>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</si>
  <si>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</si>
  <si>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</si>
  <si>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</si>
  <si>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</si>
  <si>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</si>
  <si>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</si>
  <si>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</si>
  <si>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</si>
  <si>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</si>
  <si>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</si>
  <si>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</si>
  <si>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</si>
  <si>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</si>
  <si>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</si>
  <si>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</si>
  <si>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</si>
  <si>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</si>
  <si>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</si>
  <si>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</si>
  <si>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</si>
  <si>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</si>
  <si>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</si>
  <si>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</si>
  <si>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</si>
  <si>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</si>
  <si>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</si>
  <si>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</si>
  <si>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</si>
  <si>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</si>
  <si>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</si>
  <si>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</si>
  <si>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</si>
  <si>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</si>
  <si>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</si>
  <si>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</si>
  <si>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</si>
  <si>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</si>
  <si>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</si>
  <si>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</si>
  <si>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</si>
  <si>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</si>
  <si>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</si>
  <si>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</si>
  <si>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</si>
  <si>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</si>
  <si>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</si>
  <si>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</si>
  <si>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</si>
  <si>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</si>
  <si>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</si>
  <si>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</si>
  <si>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</si>
  <si>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</si>
  <si>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</si>
  <si>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</si>
  <si>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</si>
  <si>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</si>
  <si>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</si>
  <si>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</si>
  <si>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</si>
  <si>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</si>
  <si>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</si>
  <si>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</si>
  <si>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</si>
  <si>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</si>
  <si>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</si>
  <si>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</si>
  <si>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</si>
  <si>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</si>
  <si>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</si>
  <si>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</si>
  <si>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</si>
  <si>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</si>
  <si>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</si>
  <si>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</si>
  <si>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</si>
  <si>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</si>
  <si>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</si>
  <si>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</si>
  <si>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</si>
  <si>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</si>
  <si>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</si>
  <si>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</si>
  <si>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</si>
  <si>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</si>
  <si>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</si>
  <si>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</si>
  <si>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</si>
  <si>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</si>
  <si>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</si>
  <si>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</si>
  <si>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</si>
  <si>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</si>
  <si>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</si>
  <si>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</si>
  <si>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</si>
  <si>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</si>
  <si>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</si>
  <si>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</si>
  <si>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</si>
  <si>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</si>
  <si>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</si>
  <si>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</si>
  <si>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</si>
  <si>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</si>
  <si>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</si>
  <si>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</si>
  <si>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</si>
  <si>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</si>
  <si>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</si>
  <si>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</si>
  <si>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</si>
  <si>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</si>
  <si>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</si>
  <si>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</si>
  <si>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</si>
  <si>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</si>
  <si>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</si>
  <si>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</si>
  <si>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</si>
  <si>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</si>
  <si>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</si>
  <si>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</si>
  <si>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</si>
  <si>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</si>
  <si>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</si>
  <si>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</si>
  <si>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</si>
  <si>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</si>
  <si>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</si>
  <si>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</si>
  <si>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</si>
  <si>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</si>
  <si>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</si>
  <si>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</si>
  <si>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</si>
  <si>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</si>
  <si>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</si>
  <si>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</si>
  <si>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</si>
  <si>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</si>
  <si>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</si>
  <si>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</si>
  <si>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</si>
  <si>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</si>
  <si>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</si>
  <si>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</si>
  <si>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</si>
  <si>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</si>
  <si>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</si>
  <si>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</si>
  <si>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</si>
  <si>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</si>
  <si>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</si>
  <si>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</si>
  <si>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</si>
  <si>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</si>
  <si>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</si>
  <si>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</si>
  <si>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</si>
  <si>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</si>
  <si>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</si>
  <si>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</si>
  <si>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</si>
  <si>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</si>
  <si>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</si>
  <si>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</si>
  <si>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</si>
  <si>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</si>
  <si>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</si>
  <si>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</si>
  <si>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</si>
  <si>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</si>
  <si>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</si>
  <si>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</si>
  <si>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</si>
  <si>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</si>
  <si>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</si>
  <si>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</si>
  <si>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</si>
  <si>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</si>
  <si>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</si>
  <si>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</si>
  <si>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</si>
  <si>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</si>
  <si>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</si>
  <si>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</si>
  <si>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</si>
  <si>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</si>
  <si>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</si>
  <si>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</si>
  <si>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</si>
  <si>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</si>
  <si>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</si>
  <si>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</si>
  <si>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</si>
  <si>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</si>
  <si>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</si>
  <si>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</si>
  <si>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</si>
  <si>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</si>
  <si>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</si>
  <si>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</si>
  <si>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</si>
  <si>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</si>
  <si>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</si>
  <si>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</si>
  <si>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</si>
  <si>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</si>
  <si>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</si>
  <si>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</si>
  <si>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</si>
  <si>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</si>
  <si>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</si>
  <si>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</si>
  <si>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</si>
  <si>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</si>
  <si>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</si>
  <si>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</si>
  <si>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</si>
  <si>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</si>
  <si>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</si>
  <si>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</si>
  <si>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</si>
  <si>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</si>
  <si>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</si>
  <si>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</si>
  <si>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</si>
  <si>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</si>
  <si>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</si>
  <si>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</si>
  <si>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</si>
  <si>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</si>
  <si>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</si>
  <si>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</si>
  <si>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</si>
  <si>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</si>
  <si>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</si>
  <si>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</si>
  <si>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</si>
  <si>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</si>
  <si>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</si>
  <si>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</si>
  <si>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</si>
  <si>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</si>
  <si>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</si>
  <si>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</si>
  <si>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</si>
  <si>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</si>
  <si>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</si>
  <si>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</si>
  <si>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</si>
  <si>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</si>
  <si>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</si>
  <si>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</si>
  <si>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</si>
  <si>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</si>
  <si>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</si>
  <si>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</si>
  <si>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</si>
  <si>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</si>
  <si>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</si>
  <si>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</si>
  <si>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</si>
  <si>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</si>
  <si>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</si>
  <si>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</si>
  <si>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</si>
  <si>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</si>
  <si>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</si>
  <si>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</si>
  <si>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</si>
  <si>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</si>
  <si>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</si>
  <si>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</si>
  <si>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</si>
  <si>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</si>
  <si>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</si>
  <si>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</si>
  <si>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</si>
  <si>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</si>
  <si>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</si>
  <si>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</si>
  <si>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</si>
  <si>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</si>
  <si>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</si>
  <si>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</si>
  <si>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</si>
  <si>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</si>
  <si>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</si>
  <si>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</si>
  <si>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</si>
  <si>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</si>
  <si>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</si>
  <si>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</si>
  <si>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</si>
  <si>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</si>
  <si>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</si>
  <si>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</si>
  <si>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</si>
  <si>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</si>
  <si>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</si>
  <si>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</si>
  <si>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</si>
  <si>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</si>
  <si>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</si>
  <si>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</si>
  <si>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</si>
  <si>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</si>
  <si>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</si>
  <si>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</si>
  <si>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</si>
  <si>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</si>
  <si>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</si>
  <si>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</si>
  <si>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</si>
  <si>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</si>
  <si>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</si>
  <si>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</si>
  <si>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</si>
  <si>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</si>
  <si>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</si>
  <si>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</si>
  <si>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</si>
  <si>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</si>
  <si>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</si>
  <si>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</si>
  <si>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</si>
  <si>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</si>
  <si>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</si>
  <si>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</si>
  <si>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</si>
  <si>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</si>
  <si>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</si>
  <si>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</si>
  <si>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</si>
  <si>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</si>
  <si>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</si>
  <si>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</si>
  <si>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</si>
  <si>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</si>
  <si>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</si>
  <si>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</si>
  <si>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</si>
  <si>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</si>
  <si>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</si>
  <si>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</si>
  <si>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</si>
  <si>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</si>
  <si>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</si>
  <si>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</si>
  <si>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</si>
  <si>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</si>
  <si>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</si>
  <si>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</si>
  <si>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</si>
  <si>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</si>
  <si>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</si>
  <si>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</si>
  <si>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</si>
  <si>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</si>
  <si>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</si>
  <si>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</si>
  <si>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</si>
  <si>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</si>
  <si>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</si>
  <si>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</si>
  <si>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</si>
  <si>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</si>
  <si>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</si>
  <si>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</si>
  <si>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</si>
  <si>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</si>
  <si>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</si>
  <si>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</si>
  <si>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</si>
  <si>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</si>
  <si>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</si>
  <si>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</si>
  <si>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</si>
  <si>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</si>
  <si>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</si>
  <si>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</si>
  <si>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</si>
  <si>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</si>
  <si>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</si>
  <si>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</si>
  <si>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</si>
  <si>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</si>
  <si>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</si>
  <si>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</si>
  <si>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</si>
  <si>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</si>
  <si>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</si>
  <si>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</si>
  <si>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</si>
  <si>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</si>
  <si>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</si>
  <si>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</si>
  <si>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</si>
  <si>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</si>
  <si>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</si>
  <si>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</si>
  <si>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</si>
  <si>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</si>
  <si>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</si>
  <si>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</si>
  <si>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</si>
  <si>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</si>
  <si>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</si>
  <si>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</si>
  <si>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</si>
  <si>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</si>
  <si>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</si>
  <si>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</si>
  <si>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</si>
  <si>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</si>
  <si>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</si>
  <si>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</si>
  <si>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</si>
  <si>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</si>
  <si>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</si>
  <si>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</si>
  <si>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</si>
  <si>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</si>
  <si>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</si>
  <si>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</si>
  <si>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</si>
  <si>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</si>
  <si>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</si>
  <si>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</si>
  <si>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</si>
  <si>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</si>
  <si>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</si>
  <si>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</si>
  <si>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</si>
  <si>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</si>
  <si>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</si>
  <si>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</si>
  <si>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</si>
  <si>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</si>
  <si>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</si>
  <si>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</si>
  <si>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</si>
  <si>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</si>
  <si>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</si>
  <si>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</si>
  <si>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</si>
  <si>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</si>
  <si>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</si>
  <si>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</si>
  <si>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</si>
  <si>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</si>
  <si>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</si>
  <si>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</si>
  <si>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</si>
  <si>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</si>
  <si>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</si>
  <si>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</si>
  <si>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</si>
  <si>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</si>
  <si>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</si>
  <si>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</si>
  <si>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</si>
  <si>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</si>
  <si>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</si>
  <si>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</si>
  <si>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</si>
  <si>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</si>
  <si>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</si>
  <si>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</si>
  <si>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</si>
  <si>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</si>
  <si>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</si>
  <si>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</si>
  <si>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</si>
  <si>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</si>
  <si>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</si>
  <si>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</si>
  <si>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</si>
  <si>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</si>
  <si>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</si>
  <si>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</si>
  <si>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</si>
  <si>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</si>
  <si>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</si>
  <si>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</si>
  <si>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</si>
  <si>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</si>
  <si>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</si>
  <si>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</si>
  <si>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</si>
  <si>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</si>
  <si>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</si>
  <si>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</si>
  <si>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</si>
  <si>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</si>
  <si>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</si>
  <si>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</si>
  <si>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</si>
  <si>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</si>
  <si>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</si>
  <si>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</si>
  <si>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</si>
  <si>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</si>
  <si>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</si>
  <si>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</si>
  <si>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</si>
  <si>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</si>
  <si>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</si>
  <si>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</si>
  <si>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</si>
  <si>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</si>
  <si>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</si>
  <si>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</si>
  <si>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</si>
  <si>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</si>
  <si>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</si>
  <si>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</si>
  <si>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</si>
  <si>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</si>
  <si>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</si>
  <si>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</si>
  <si>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</si>
  <si>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</si>
  <si>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</si>
  <si>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</si>
  <si>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</si>
  <si>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</si>
  <si>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</si>
  <si>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</si>
  <si>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</si>
  <si>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</si>
  <si>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</si>
  <si>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</si>
  <si>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</si>
  <si>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</si>
  <si>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</si>
  <si>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</si>
  <si>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</si>
  <si>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</si>
  <si>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</si>
  <si>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</si>
  <si>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</si>
  <si>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</si>
  <si>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</si>
  <si>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</si>
  <si>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</si>
  <si>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</si>
  <si>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</si>
  <si>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</si>
  <si>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</si>
  <si>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</si>
  <si>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</si>
  <si>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</si>
  <si>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</si>
  <si>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</si>
  <si>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</si>
  <si>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</si>
  <si>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</si>
  <si>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</si>
  <si>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</si>
  <si>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</si>
  <si>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</si>
  <si>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</si>
  <si>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</si>
  <si>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</si>
  <si>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</si>
  <si>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</si>
  <si>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</si>
  <si>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</si>
  <si>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</si>
  <si>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</si>
  <si>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</si>
  <si>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</si>
  <si>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</si>
  <si>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</si>
  <si>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</si>
  <si>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</si>
  <si>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</si>
  <si>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</si>
  <si>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</si>
  <si>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</si>
  <si>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</si>
  <si>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</si>
  <si>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</si>
  <si>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</si>
  <si>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</si>
  <si>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</si>
  <si>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</si>
  <si>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</si>
  <si>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</si>
  <si>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</si>
  <si>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</si>
  <si>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</si>
  <si>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</si>
  <si>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</si>
  <si>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</si>
  <si>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</si>
  <si>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</si>
  <si>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</si>
  <si>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</si>
  <si>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</si>
  <si>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</si>
  <si>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</si>
  <si>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</si>
  <si>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</si>
  <si>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</si>
  <si>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</si>
  <si>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</si>
  <si>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</si>
  <si>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</si>
  <si>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</si>
  <si>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</si>
  <si>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</si>
  <si>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</si>
  <si>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</si>
  <si>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</si>
  <si>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</si>
  <si>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</si>
  <si>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</si>
  <si>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</si>
  <si>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</si>
  <si>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</si>
  <si>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</si>
  <si>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</si>
  <si>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</si>
  <si>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</si>
  <si>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</si>
  <si>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</si>
  <si>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</si>
  <si>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</si>
  <si>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</si>
  <si>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</si>
  <si>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</si>
  <si>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</si>
  <si>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</si>
  <si>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</si>
  <si>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</si>
  <si>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</si>
  <si>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</si>
  <si>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</si>
  <si>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</si>
  <si>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</si>
  <si>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</si>
  <si>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</si>
  <si>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</si>
  <si>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</si>
  <si>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</si>
  <si>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</si>
  <si>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</si>
  <si>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</si>
  <si>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</si>
  <si>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</si>
  <si>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</si>
  <si>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</si>
  <si>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</si>
  <si>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</si>
  <si>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</si>
  <si>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</si>
  <si>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</si>
  <si>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</si>
  <si>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</si>
  <si>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</si>
  <si>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</si>
  <si>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</si>
  <si>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</si>
  <si>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</si>
  <si>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</si>
  <si>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</si>
  <si>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</si>
  <si>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</si>
  <si>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</si>
  <si>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</si>
  <si>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</si>
  <si>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</si>
  <si>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</si>
  <si>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</si>
  <si>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</si>
  <si>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</si>
  <si>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</si>
  <si>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</si>
  <si>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</si>
  <si>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</si>
  <si>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</si>
  <si>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</si>
  <si>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</si>
  <si>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</si>
  <si>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</si>
  <si>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</si>
  <si>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</si>
  <si>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</si>
  <si>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</si>
  <si>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</si>
  <si>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</si>
  <si>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</si>
  <si>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</si>
  <si>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</si>
  <si>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</si>
  <si>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</si>
  <si>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</si>
  <si>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</si>
  <si>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</si>
  <si>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</si>
  <si>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</si>
  <si>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</si>
  <si>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</si>
  <si>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</si>
  <si>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</si>
  <si>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</si>
  <si>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</si>
  <si>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</si>
  <si>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</si>
  <si>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</si>
  <si>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</si>
  <si>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</si>
  <si>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</si>
  <si>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</si>
  <si>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</si>
  <si>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</si>
  <si>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</si>
  <si>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</si>
  <si>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</si>
  <si>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</si>
  <si>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</si>
  <si>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</si>
  <si>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</si>
  <si>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</si>
  <si>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</si>
  <si>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</si>
  <si>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</si>
  <si>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</si>
  <si>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</si>
  <si>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</si>
  <si>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</si>
  <si>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</si>
  <si>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</si>
  <si>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</si>
  <si>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</si>
  <si>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</si>
  <si>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</si>
  <si>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</si>
  <si>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</si>
  <si>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</si>
  <si>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</si>
  <si>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</si>
  <si>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</si>
  <si>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</si>
  <si>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</si>
  <si>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</si>
  <si>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</si>
  <si>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</si>
  <si>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</si>
  <si>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</si>
  <si>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</si>
  <si>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</si>
  <si>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</si>
  <si>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</si>
  <si>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</si>
  <si>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</si>
  <si>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</si>
  <si>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</si>
  <si>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</si>
  <si>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</si>
  <si>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</si>
  <si>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</si>
  <si>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</si>
  <si>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</si>
  <si>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</si>
  <si>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</si>
  <si>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</si>
  <si>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</si>
  <si>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</si>
  <si>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</si>
  <si>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</si>
  <si>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</si>
  <si>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</si>
  <si>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</si>
  <si>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</si>
  <si>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</si>
  <si>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</si>
  <si>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</si>
  <si>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</si>
  <si>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</si>
  <si>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</si>
  <si>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</si>
  <si>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</si>
  <si>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</si>
  <si>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</si>
  <si>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</si>
  <si>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</si>
  <si>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</si>
  <si>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</si>
  <si>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</si>
  <si>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</si>
  <si>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</si>
  <si>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</si>
  <si>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</si>
  <si>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</si>
  <si>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</si>
  <si>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</si>
  <si>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</si>
  <si>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</si>
  <si>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</si>
  <si>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</si>
  <si>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</si>
  <si>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</si>
  <si>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</si>
  <si>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</si>
  <si>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</si>
  <si>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</si>
  <si>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</si>
  <si>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</si>
  <si>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</si>
  <si>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</si>
  <si>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</si>
  <si>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</si>
  <si>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</si>
  <si>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</si>
  <si>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</si>
  <si>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</si>
  <si>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</si>
  <si>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</si>
  <si>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</si>
  <si>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</si>
  <si>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</si>
  <si>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</si>
  <si>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</si>
  <si>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</si>
  <si>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</si>
  <si>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</si>
  <si>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</si>
  <si>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</si>
  <si>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</si>
  <si>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</si>
  <si>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</si>
  <si>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</si>
  <si>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</si>
  <si>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</si>
  <si>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</si>
  <si>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</si>
  <si>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</si>
  <si>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</si>
  <si>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</si>
  <si>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</si>
  <si>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</si>
  <si>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</si>
  <si>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</si>
  <si>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</si>
  <si>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</si>
  <si>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</si>
  <si>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</si>
  <si>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</si>
  <si>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</si>
  <si>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</si>
  <si>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</si>
  <si>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</si>
  <si>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</si>
  <si>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</si>
  <si>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</si>
  <si>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</si>
  <si>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</si>
  <si>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</si>
  <si>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</si>
  <si>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</si>
  <si>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</si>
  <si>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</si>
  <si>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</si>
  <si>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</si>
  <si>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</si>
  <si>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</si>
  <si>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</si>
  <si>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</si>
  <si>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</si>
  <si>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</si>
  <si>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</si>
  <si>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</si>
  <si>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</si>
  <si>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</si>
  <si>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</si>
  <si>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</si>
  <si>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</si>
  <si>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</si>
  <si>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</si>
  <si>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</si>
  <si>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</si>
  <si>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</si>
  <si>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</si>
  <si>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</si>
  <si>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</si>
  <si>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</si>
  <si>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</si>
  <si>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</si>
  <si>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</si>
  <si>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</si>
  <si>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</si>
  <si>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</si>
  <si>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</si>
  <si>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</si>
  <si>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</si>
  <si>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</si>
  <si>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</si>
  <si>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</si>
  <si>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</si>
  <si>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</si>
  <si>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</si>
  <si>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</si>
  <si>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</si>
  <si>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</si>
  <si>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</si>
  <si>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</si>
  <si>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</si>
  <si>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</si>
  <si>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</si>
  <si>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</si>
  <si>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</si>
  <si>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</si>
  <si>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</si>
  <si>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</si>
  <si>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</si>
  <si>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</si>
  <si>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</si>
  <si>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</si>
  <si>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</si>
  <si>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</si>
  <si>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</si>
  <si>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</si>
  <si>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</si>
  <si>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</si>
  <si>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</si>
  <si>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</si>
  <si>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</si>
  <si>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</si>
  <si>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</si>
  <si>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</si>
  <si>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</si>
  <si>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</si>
  <si>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</si>
  <si>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</si>
  <si>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</si>
  <si>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</si>
  <si>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</si>
  <si>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</si>
  <si>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</si>
  <si>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</si>
  <si>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</si>
  <si>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</si>
  <si>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</si>
  <si>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</si>
  <si>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</si>
  <si>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</si>
  <si>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</si>
  <si>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</si>
  <si>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</si>
  <si>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</si>
  <si>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</si>
  <si>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</si>
  <si>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</si>
  <si>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</si>
  <si>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</si>
  <si>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</si>
  <si>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</si>
  <si>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</si>
  <si>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</si>
  <si>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</si>
  <si>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</si>
  <si>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</si>
  <si>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</si>
  <si>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</si>
  <si>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</si>
  <si>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</si>
  <si>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</si>
  <si>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</si>
  <si>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</si>
  <si>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</si>
  <si>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</si>
  <si>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</si>
  <si>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</si>
  <si>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</si>
  <si>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</si>
  <si>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</si>
  <si>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</si>
  <si>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</si>
  <si>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</si>
  <si>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</si>
  <si>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</si>
  <si>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</si>
  <si>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</si>
  <si>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</si>
  <si>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</si>
  <si>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</si>
  <si>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</si>
  <si>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</si>
  <si>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</si>
  <si>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</si>
  <si>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</si>
  <si>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</si>
  <si>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</si>
  <si>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</si>
  <si>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</si>
  <si>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</si>
  <si>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</si>
  <si>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</si>
  <si>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</si>
  <si>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</si>
  <si>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</si>
  <si>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</si>
  <si>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</si>
  <si>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</si>
  <si>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</si>
  <si>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</si>
  <si>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</si>
  <si>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</si>
  <si>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</si>
  <si>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</si>
  <si>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</si>
  <si>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</si>
  <si>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</si>
  <si>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</si>
  <si>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</si>
  <si>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</si>
  <si>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</si>
  <si>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</si>
  <si>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</si>
  <si>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</si>
  <si>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</si>
  <si>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</si>
  <si>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</si>
  <si>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</si>
  <si>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</si>
  <si>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</si>
  <si>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</si>
  <si>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</si>
  <si>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</si>
  <si>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</si>
  <si>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</si>
  <si>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</si>
  <si>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</si>
  <si>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</si>
  <si>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</si>
  <si>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</si>
  <si>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</si>
  <si>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</si>
  <si>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</si>
  <si>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</si>
  <si>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</si>
  <si>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</si>
  <si>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</si>
  <si>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</si>
  <si>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</si>
  <si>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</si>
  <si>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</si>
  <si>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</si>
  <si>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</si>
  <si>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</si>
  <si>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</si>
  <si>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</si>
  <si>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</si>
  <si>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</si>
  <si>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</si>
  <si>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</si>
  <si>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</si>
  <si>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</si>
  <si>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</si>
  <si>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</si>
  <si>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</si>
  <si>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</si>
  <si>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</si>
  <si>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</si>
  <si>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</si>
  <si>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</si>
  <si>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</si>
  <si>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</si>
  <si>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</si>
  <si>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</si>
  <si>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</si>
  <si>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</si>
  <si>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</si>
  <si>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</si>
  <si>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</si>
  <si>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</si>
  <si>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</si>
  <si>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</si>
  <si>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</si>
  <si>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</si>
  <si>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</si>
  <si>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</si>
  <si>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</si>
  <si>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</si>
  <si>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</si>
  <si>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</si>
  <si>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</si>
  <si>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</si>
  <si>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</si>
  <si>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</si>
  <si>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</si>
  <si>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</si>
  <si>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</si>
  <si>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</si>
  <si>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</si>
  <si>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</si>
  <si>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</si>
  <si>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</si>
  <si>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</si>
  <si>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</si>
  <si>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</si>
  <si>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</si>
  <si>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</si>
  <si>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</si>
  <si>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</si>
  <si>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</si>
  <si>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</si>
  <si>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</si>
  <si>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</si>
  <si>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</si>
  <si>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</si>
  <si>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</si>
  <si>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</si>
  <si>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</si>
  <si>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</si>
  <si>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</si>
  <si>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</si>
  <si>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</si>
  <si>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</si>
  <si>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</si>
  <si>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</si>
  <si>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</si>
  <si>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</si>
  <si>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</si>
  <si>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</si>
  <si>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</si>
  <si>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</si>
  <si>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</si>
  <si>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</si>
  <si>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</si>
  <si>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</si>
  <si>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</si>
  <si>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</si>
  <si>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</si>
  <si>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</si>
  <si>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</si>
  <si>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</si>
  <si>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</si>
  <si>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</si>
  <si>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</si>
  <si>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</si>
  <si>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</si>
  <si>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</si>
  <si>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</si>
  <si>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</si>
  <si>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</si>
  <si>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</si>
  <si>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</si>
  <si>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</si>
  <si>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</si>
  <si>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</si>
  <si>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</si>
  <si>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</si>
  <si>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</si>
  <si>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</si>
  <si>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</si>
  <si>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</si>
  <si>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</si>
  <si>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</si>
  <si>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</si>
  <si>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</si>
  <si>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</si>
  <si>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</si>
  <si>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</si>
  <si>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</si>
  <si>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</si>
  <si>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</si>
  <si>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</si>
  <si>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</si>
  <si>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</si>
  <si>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</si>
  <si>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</si>
  <si>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</si>
  <si>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</si>
  <si>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</si>
  <si>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</si>
  <si>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</si>
  <si>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</si>
  <si>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</si>
  <si>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</si>
  <si>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</si>
  <si>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</si>
  <si>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</si>
  <si>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</si>
  <si>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</si>
  <si>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</si>
  <si>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</si>
  <si>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</si>
  <si>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</si>
  <si>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</si>
  <si>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</si>
  <si>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</si>
  <si>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</si>
  <si>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</si>
  <si>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</si>
  <si>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</si>
  <si>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</si>
  <si>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</si>
  <si>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</si>
  <si>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</si>
  <si>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</si>
  <si>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</si>
  <si>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</si>
  <si>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</si>
  <si>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</si>
  <si>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</si>
  <si>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</si>
  <si>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</si>
  <si>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</si>
  <si>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</si>
  <si>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</si>
  <si>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</si>
  <si>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</si>
  <si>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</si>
  <si>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</si>
  <si>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</si>
  <si>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</si>
  <si>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</si>
  <si>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</si>
  <si>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</si>
  <si>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</si>
  <si>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</si>
  <si>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</si>
  <si>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</si>
  <si>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</si>
  <si>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</si>
  <si>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</si>
  <si>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</si>
  <si>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</si>
  <si>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</si>
  <si>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</si>
  <si>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</si>
  <si>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</si>
  <si>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</si>
  <si>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</si>
  <si>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</si>
  <si>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</si>
  <si>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</si>
  <si>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</si>
  <si>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</si>
  <si>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</si>
  <si>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</si>
  <si>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</si>
  <si>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</si>
  <si>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</si>
  <si>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</si>
  <si>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</si>
  <si>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</si>
  <si>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</si>
  <si>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</si>
  <si>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</si>
  <si>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</si>
  <si>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</si>
  <si>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</si>
  <si>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</si>
  <si>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</si>
  <si>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</si>
  <si>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</si>
  <si>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</si>
  <si>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</si>
  <si>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</si>
  <si>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</si>
  <si>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</si>
  <si>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</si>
  <si>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</si>
  <si>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</si>
  <si>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</si>
  <si>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</si>
  <si>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</si>
  <si>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</si>
  <si>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</si>
  <si>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</si>
  <si>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</si>
  <si>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</si>
  <si>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</si>
  <si>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</si>
  <si>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</si>
  <si>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</si>
  <si>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</si>
  <si>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</si>
  <si>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</si>
  <si>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</si>
  <si>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</si>
  <si>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</si>
  <si>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</si>
  <si>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</si>
  <si>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</si>
  <si>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</si>
  <si>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</si>
  <si>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</si>
  <si>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</si>
  <si>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</si>
  <si>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</si>
  <si>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</si>
  <si>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</si>
  <si>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</si>
  <si>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</si>
  <si>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</si>
  <si>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</si>
  <si>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</si>
  <si>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</si>
  <si>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</si>
  <si>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</si>
  <si>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</si>
  <si>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</si>
  <si>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</si>
  <si>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</si>
  <si>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</si>
  <si>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</si>
  <si>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</si>
  <si>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</si>
  <si>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</si>
  <si>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</si>
  <si>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</si>
  <si>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</si>
  <si>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</si>
  <si>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</si>
  <si>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</si>
  <si>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</si>
  <si>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</si>
  <si>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</si>
  <si>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</si>
  <si>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</si>
  <si>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</si>
  <si>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</si>
  <si>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</si>
  <si>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</si>
  <si>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</si>
  <si>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</si>
  <si>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</si>
  <si>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</si>
  <si>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</si>
  <si>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</si>
  <si>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</si>
  <si>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</si>
  <si>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</si>
  <si>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</si>
  <si>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</si>
  <si>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</si>
  <si>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</si>
  <si>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</si>
  <si>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</si>
  <si>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</si>
  <si>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</si>
  <si>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</si>
  <si>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</si>
  <si>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</si>
  <si>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</si>
  <si>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</si>
  <si>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</si>
  <si>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</si>
  <si>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</si>
  <si>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</si>
  <si>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</si>
  <si>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</si>
  <si>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</si>
  <si>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</si>
  <si>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</si>
  <si>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</si>
  <si>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</si>
  <si>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</si>
  <si>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</si>
  <si>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</si>
  <si>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</si>
  <si>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</si>
  <si>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</si>
  <si>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</si>
  <si>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</si>
  <si>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</si>
  <si>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</si>
  <si>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</si>
  <si>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</si>
  <si>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</si>
  <si>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</si>
  <si>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</si>
  <si>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</si>
  <si>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</si>
  <si>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</si>
  <si>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</si>
  <si>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</si>
  <si>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</si>
  <si>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</si>
  <si>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</si>
  <si>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</si>
  <si>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</si>
  <si>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</si>
  <si>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</si>
  <si>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</si>
  <si>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</si>
  <si>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</si>
  <si>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</si>
  <si>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</si>
  <si>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</si>
  <si>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</si>
  <si>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</si>
  <si>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</si>
  <si>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</si>
  <si>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</si>
  <si>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</si>
  <si>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</si>
  <si>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</si>
  <si>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</si>
  <si>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</si>
  <si>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</si>
  <si>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</si>
  <si>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</si>
  <si>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</si>
  <si>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</si>
  <si>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</si>
  <si>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</si>
  <si>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</si>
  <si>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</si>
  <si>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</si>
  <si>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</si>
  <si>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</si>
  <si>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</si>
  <si>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</si>
  <si>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</si>
  <si>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</si>
  <si>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</si>
  <si>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</si>
  <si>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</si>
  <si>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</si>
  <si>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</si>
  <si>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</si>
  <si>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</si>
  <si>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</si>
  <si>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</si>
  <si>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</si>
  <si>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</si>
  <si>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</si>
  <si>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</si>
  <si>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</si>
  <si>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</si>
  <si>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</si>
  <si>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</si>
  <si>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</si>
  <si>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</si>
  <si>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</si>
  <si>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</si>
  <si>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</si>
  <si>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</si>
  <si>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</si>
  <si>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</si>
  <si>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</si>
  <si>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</si>
  <si>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</si>
  <si>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</si>
  <si>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</si>
  <si>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</si>
  <si>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</si>
  <si>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</si>
  <si>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</si>
  <si>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</si>
  <si>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</si>
  <si>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</si>
  <si>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</si>
  <si>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</si>
  <si>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</si>
  <si>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</si>
  <si>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</si>
  <si>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</si>
  <si>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</si>
  <si>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</si>
  <si>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</si>
  <si>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</si>
  <si>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</si>
  <si>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</si>
  <si>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</si>
  <si>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</si>
  <si>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</si>
  <si>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</si>
  <si>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</si>
  <si>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</si>
  <si>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</si>
  <si>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</si>
  <si>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</si>
  <si>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</si>
  <si>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</si>
  <si>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</si>
  <si>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</si>
  <si>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</si>
  <si>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</si>
  <si>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</si>
  <si>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</si>
  <si>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</si>
  <si>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</si>
  <si>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</si>
  <si>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</si>
  <si>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</si>
  <si>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</si>
  <si>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</si>
  <si>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</si>
  <si>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</si>
  <si>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</si>
  <si>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</si>
  <si>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</si>
  <si>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</si>
  <si>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</si>
  <si>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</si>
  <si>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</si>
  <si>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</si>
  <si>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</si>
  <si>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</si>
  <si>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</si>
  <si>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</si>
  <si>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</si>
  <si>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</si>
  <si>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</si>
  <si>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</si>
  <si>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</si>
  <si>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</si>
  <si>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</si>
  <si>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</si>
  <si>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</si>
  <si>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</si>
  <si>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</si>
  <si>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</si>
  <si>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</si>
  <si>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</si>
  <si>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</si>
  <si>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</si>
  <si>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</si>
  <si>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</si>
  <si>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</si>
  <si>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</si>
  <si>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</si>
  <si>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</si>
  <si>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</si>
  <si>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</si>
  <si>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</si>
  <si>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</si>
  <si>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</si>
  <si>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</si>
  <si>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</si>
  <si>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</si>
  <si>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</si>
  <si>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</si>
  <si>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</si>
  <si>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</si>
  <si>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</si>
  <si>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</si>
  <si>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</si>
  <si>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</si>
  <si>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</si>
  <si>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</si>
  <si>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</si>
  <si>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</si>
  <si>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</si>
  <si>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</si>
  <si>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</si>
  <si>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</si>
  <si>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</si>
  <si>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</si>
  <si>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</si>
  <si>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</si>
  <si>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</si>
  <si>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</si>
  <si>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</si>
  <si>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</si>
  <si>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</si>
  <si>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</si>
  <si>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</si>
  <si>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</si>
  <si>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</si>
  <si>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</si>
  <si>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</si>
  <si>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</si>
  <si>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</si>
  <si>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</si>
  <si>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</si>
  <si>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</si>
  <si>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</si>
  <si>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</si>
  <si>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</si>
  <si>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</si>
  <si>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</si>
  <si>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</si>
  <si>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</si>
  <si>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</si>
  <si>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</si>
  <si>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</si>
  <si>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</si>
  <si>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</si>
  <si>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</si>
  <si>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</si>
  <si>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</si>
  <si>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</si>
  <si>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</si>
  <si>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</si>
  <si>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</si>
  <si>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</si>
  <si>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</si>
  <si>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</si>
  <si>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</si>
  <si>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</si>
  <si>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</si>
  <si>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</si>
  <si>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</si>
  <si>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</si>
  <si>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</si>
  <si>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</si>
  <si>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</si>
  <si>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</si>
  <si>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</si>
  <si>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</si>
  <si>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</si>
  <si>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</si>
  <si>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</si>
  <si>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</si>
  <si>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</si>
  <si>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</si>
  <si>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</si>
  <si>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</si>
  <si>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</si>
  <si>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</si>
  <si>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</si>
  <si>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</si>
  <si>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</si>
  <si>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</si>
  <si>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</si>
  <si>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</si>
  <si>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</si>
  <si>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</si>
  <si>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</si>
  <si>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</si>
  <si>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</si>
  <si>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</si>
  <si>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</si>
  <si>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</si>
  <si>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</si>
  <si>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</si>
  <si>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</si>
  <si>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</si>
  <si>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</si>
  <si>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</si>
  <si>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</si>
  <si>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</si>
  <si>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</si>
  <si>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</si>
  <si>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</si>
  <si>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</si>
  <si>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</si>
  <si>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</si>
  <si>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</si>
  <si>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</si>
  <si>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</si>
  <si>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</si>
  <si>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</si>
  <si>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</si>
  <si>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</si>
  <si>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</si>
  <si>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</si>
  <si>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</si>
  <si>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</si>
  <si>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</si>
  <si>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</si>
  <si>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</si>
  <si>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</si>
  <si>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</si>
  <si>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</si>
  <si>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</si>
  <si>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</si>
  <si>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</si>
  <si>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</si>
  <si>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</si>
  <si>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</si>
  <si>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</si>
  <si>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</si>
  <si>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</si>
  <si>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</si>
  <si>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</si>
  <si>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</si>
  <si>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</si>
  <si>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</si>
  <si>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</si>
  <si>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</si>
  <si>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</si>
  <si>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</si>
  <si>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</si>
  <si>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</si>
  <si>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</si>
  <si>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</si>
  <si>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</si>
  <si>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</si>
  <si>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</si>
  <si>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</si>
  <si>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</si>
  <si>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</si>
  <si>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</si>
  <si>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</si>
  <si>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</si>
  <si>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</si>
  <si>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</si>
  <si>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</si>
  <si>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</si>
  <si>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</si>
  <si>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</si>
  <si>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</si>
  <si>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</si>
  <si>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</si>
  <si>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</si>
  <si>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</si>
  <si>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</si>
  <si>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</si>
  <si>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</si>
  <si>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</si>
  <si>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</si>
  <si>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</si>
  <si>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</si>
  <si>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</si>
  <si>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</si>
  <si>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</si>
  <si>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</si>
  <si>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</si>
  <si>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</si>
  <si>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</si>
  <si>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</si>
  <si>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</si>
  <si>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</si>
  <si>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</si>
  <si>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</si>
  <si>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</si>
  <si>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</si>
  <si>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</si>
  <si>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</si>
  <si>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</si>
  <si>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</si>
  <si>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</si>
  <si>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</si>
  <si>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</si>
  <si>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</si>
  <si>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</si>
  <si>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</si>
  <si>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</si>
  <si>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</si>
  <si>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</si>
  <si>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</si>
  <si>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</si>
  <si>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</si>
  <si>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</si>
  <si>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</si>
  <si>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</si>
  <si>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</si>
  <si>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</si>
  <si>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</si>
  <si>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</si>
  <si>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</si>
  <si>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</si>
  <si>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</si>
  <si>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</si>
  <si>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</si>
  <si>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</si>
  <si>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</si>
  <si>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</si>
  <si>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</si>
  <si>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</si>
  <si>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</si>
  <si>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</si>
  <si>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</si>
  <si>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</si>
  <si>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</si>
  <si>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</si>
  <si>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</si>
  <si>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</si>
  <si>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</si>
  <si>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</si>
  <si>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</si>
  <si>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</si>
  <si>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</si>
  <si>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</si>
  <si>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</si>
  <si>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</si>
  <si>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</si>
  <si>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</si>
  <si>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</si>
  <si>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</si>
  <si>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</si>
  <si>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</si>
  <si>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</si>
  <si>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</si>
  <si>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</si>
  <si>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</si>
  <si>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</si>
  <si>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</si>
  <si>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</si>
  <si>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</si>
  <si>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</si>
  <si>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</si>
  <si>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</si>
  <si>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</si>
  <si>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</si>
  <si>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</si>
  <si>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</si>
  <si>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</si>
  <si>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</si>
  <si>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</si>
  <si>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</si>
  <si>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</si>
  <si>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</si>
  <si>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</si>
  <si>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</si>
  <si>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</si>
  <si>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</si>
  <si>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</si>
  <si>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</si>
  <si>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</si>
  <si>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</si>
  <si>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</si>
  <si>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</si>
  <si>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</si>
  <si>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</si>
  <si>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</si>
  <si>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</si>
  <si>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</si>
  <si>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</si>
  <si>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</si>
  <si>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</si>
  <si>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</si>
  <si>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</si>
  <si>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</si>
  <si>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</si>
  <si>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</si>
  <si>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</si>
  <si>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</si>
  <si>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</si>
  <si>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</si>
  <si>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</si>
  <si>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</si>
  <si>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</si>
  <si>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</si>
  <si>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</si>
  <si>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</si>
  <si>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</si>
  <si>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</si>
  <si>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</si>
  <si>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</si>
  <si>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</si>
  <si>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</si>
  <si>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</si>
  <si>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</si>
  <si>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</si>
  <si>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</si>
  <si>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</si>
  <si>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</si>
  <si>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</si>
  <si>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</si>
  <si>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</si>
  <si>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</si>
  <si>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</si>
  <si>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</si>
  <si>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</si>
  <si>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</si>
  <si>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</si>
  <si>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</si>
  <si>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</si>
  <si>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</si>
  <si>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</si>
  <si>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</si>
  <si>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</si>
  <si>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</si>
  <si>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</si>
  <si>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</si>
  <si>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</si>
  <si>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</si>
  <si>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</si>
  <si>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</si>
  <si>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</si>
  <si>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</si>
  <si>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</si>
  <si>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</si>
  <si>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</si>
  <si>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</si>
  <si>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</si>
  <si>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</si>
  <si>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</si>
  <si>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</si>
  <si>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</si>
  <si>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</si>
  <si>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</si>
  <si>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</si>
  <si>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</si>
  <si>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</si>
  <si>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</si>
  <si>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</si>
  <si>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</si>
  <si>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</si>
  <si>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</si>
  <si>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</si>
  <si>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</si>
  <si>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</si>
  <si>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</si>
  <si>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</si>
  <si>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</si>
  <si>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</si>
  <si>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</si>
  <si>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</si>
  <si>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</si>
  <si>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</si>
  <si>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</si>
  <si>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</si>
  <si>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</si>
  <si>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</si>
  <si>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</si>
  <si>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</si>
  <si>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</si>
  <si>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</si>
  <si>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</si>
  <si>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</si>
  <si>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</si>
  <si>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</si>
  <si>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</si>
  <si>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</si>
  <si>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</si>
  <si>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</si>
  <si>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</si>
  <si>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</si>
  <si>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</si>
  <si>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</si>
  <si>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</si>
  <si>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</si>
  <si>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</si>
  <si>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</si>
  <si>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</si>
  <si>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</si>
  <si>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</si>
  <si>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</si>
  <si>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</si>
  <si>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</si>
  <si>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</si>
  <si>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</si>
  <si>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</si>
  <si>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</si>
  <si>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</si>
  <si>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</si>
  <si>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</si>
  <si>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</si>
  <si>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</si>
  <si>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</si>
  <si>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</si>
  <si>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</si>
  <si>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</si>
  <si>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</si>
  <si>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</si>
  <si>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</si>
  <si>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</si>
  <si>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</si>
  <si>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</si>
  <si>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</si>
  <si>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</si>
  <si>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</si>
  <si>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</si>
  <si>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</si>
  <si>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</si>
  <si>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</si>
  <si>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</si>
  <si>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</si>
  <si>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</si>
  <si>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</si>
  <si>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</si>
  <si>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</si>
  <si>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</si>
  <si>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</si>
  <si>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</si>
  <si>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</si>
  <si>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</si>
  <si>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</si>
  <si>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</si>
  <si>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</si>
  <si>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</si>
  <si>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</si>
  <si>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</si>
  <si>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</si>
  <si>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</si>
  <si>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</si>
  <si>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</si>
  <si>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</si>
  <si>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</si>
  <si>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</si>
  <si>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</si>
  <si>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</si>
  <si>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</si>
  <si>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</si>
  <si>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</si>
  <si>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</si>
  <si>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</si>
  <si>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</si>
  <si>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</si>
  <si>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</si>
  <si>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</si>
  <si>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</si>
  <si>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</si>
  <si>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</si>
  <si>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</si>
  <si>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</si>
  <si>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</si>
  <si>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</si>
  <si>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</si>
  <si>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</si>
  <si>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</si>
  <si>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</si>
  <si>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</si>
  <si>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</si>
  <si>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</si>
  <si>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</si>
  <si>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</si>
  <si>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</si>
  <si>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</si>
  <si>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</si>
  <si>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</si>
  <si>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</si>
  <si>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</si>
  <si>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</si>
  <si>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</si>
  <si>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</si>
  <si>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</si>
  <si>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</si>
  <si>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</si>
  <si>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</si>
  <si>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</si>
  <si>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</si>
  <si>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</si>
  <si>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</si>
  <si>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</si>
  <si>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</si>
  <si>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</si>
  <si>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</si>
  <si>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</si>
  <si>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</si>
  <si>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</si>
  <si>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</si>
  <si>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</si>
  <si>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</si>
  <si>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</si>
  <si>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</si>
  <si>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</si>
  <si>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</si>
  <si>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</si>
  <si>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</si>
  <si>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</si>
  <si>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</si>
  <si>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</si>
  <si>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</si>
  <si>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</si>
  <si>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</si>
  <si>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</si>
  <si>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</si>
  <si>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</si>
  <si>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</si>
  <si>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</si>
  <si>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</si>
  <si>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</si>
  <si>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</si>
  <si>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</si>
  <si>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</si>
  <si>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</si>
  <si>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</si>
  <si>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</si>
  <si>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</si>
  <si>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</si>
  <si>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</si>
  <si>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</si>
  <si>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</si>
  <si>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</si>
  <si>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</si>
  <si>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</si>
  <si>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</si>
  <si>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</si>
  <si>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</si>
  <si>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</si>
  <si>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</si>
  <si>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</si>
  <si>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</si>
  <si>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</si>
  <si>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</si>
  <si>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</si>
  <si>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</si>
  <si>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</si>
  <si>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</si>
  <si>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</si>
  <si>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</si>
  <si>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</si>
  <si>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</si>
  <si>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</si>
  <si>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</si>
  <si>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</si>
  <si>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</si>
  <si>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</si>
  <si>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</si>
  <si>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</si>
  <si>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</si>
  <si>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</si>
  <si>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</si>
  <si>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</si>
  <si>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</si>
  <si>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</si>
  <si>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</si>
  <si>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</si>
  <si>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</si>
  <si>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</si>
  <si>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</si>
  <si>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</si>
  <si>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</si>
  <si>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</si>
  <si>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</si>
  <si>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</si>
  <si>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</si>
  <si>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</si>
  <si>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</si>
  <si>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</si>
  <si>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</si>
  <si>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</si>
  <si>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</si>
  <si>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</si>
  <si>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</si>
  <si>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</si>
  <si>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</si>
  <si>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</si>
  <si>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</si>
  <si>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</si>
  <si>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</si>
  <si>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</si>
  <si>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</si>
  <si>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</si>
  <si>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</si>
  <si>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</si>
  <si>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</si>
  <si>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</si>
  <si>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</si>
  <si>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</si>
  <si>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</si>
  <si>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</si>
  <si>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</si>
  <si>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</si>
  <si>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</si>
  <si>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</si>
  <si>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</si>
  <si>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</si>
  <si>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</si>
  <si>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</si>
  <si>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</si>
  <si>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</si>
  <si>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</si>
  <si>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</si>
  <si>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</si>
  <si>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</si>
  <si>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</si>
  <si>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</si>
  <si>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</si>
  <si>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</si>
  <si>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</si>
  <si>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</si>
  <si>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</si>
  <si>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</si>
  <si>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</si>
  <si>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</si>
  <si>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</si>
  <si>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</si>
  <si>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</si>
  <si>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</si>
  <si>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</si>
  <si>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</si>
  <si>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</si>
  <si>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</si>
  <si>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</si>
  <si>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</si>
  <si>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</si>
  <si>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</si>
  <si>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</si>
  <si>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</si>
  <si>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</si>
  <si>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</si>
  <si>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</si>
  <si>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</si>
  <si>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</si>
  <si>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</si>
  <si>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</si>
  <si>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</si>
  <si>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</si>
  <si>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</si>
  <si>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</si>
  <si>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</si>
  <si>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</si>
  <si>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</si>
  <si>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</si>
  <si>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</si>
  <si>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</si>
  <si>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</si>
  <si>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</si>
  <si>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</si>
  <si>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</si>
  <si>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</si>
  <si>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</si>
  <si>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</si>
  <si>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</si>
  <si>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</si>
  <si>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</si>
  <si>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</si>
  <si>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</si>
  <si>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</si>
  <si>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</si>
  <si>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</si>
  <si>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</si>
  <si>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</si>
  <si>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</si>
  <si>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</si>
  <si>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</si>
  <si>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</si>
  <si>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</si>
  <si>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</si>
  <si>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</si>
  <si>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</si>
  <si>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</si>
  <si>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</si>
  <si>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</si>
  <si>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</si>
  <si>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</si>
  <si>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</si>
  <si>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</si>
  <si>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</si>
  <si>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</si>
  <si>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</si>
  <si>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</si>
  <si>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</si>
  <si>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</si>
  <si>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</si>
  <si>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</si>
  <si>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</si>
  <si>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</si>
  <si>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</si>
  <si>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</si>
  <si>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</si>
  <si>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</si>
  <si>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</si>
  <si>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</si>
  <si>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</si>
  <si>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</si>
  <si>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</si>
  <si>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</si>
  <si>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</si>
  <si>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</si>
  <si>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</si>
  <si>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</si>
  <si>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</si>
  <si>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</si>
  <si>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</si>
  <si>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</si>
  <si>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</si>
  <si>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</si>
  <si>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</si>
  <si>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</si>
  <si>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</si>
  <si>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</si>
  <si>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</si>
  <si>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</si>
  <si>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</si>
  <si>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</si>
  <si>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</si>
  <si>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</si>
  <si>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</si>
  <si>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</si>
  <si>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</si>
  <si>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</si>
  <si>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</si>
  <si>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</si>
  <si>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</si>
  <si>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</si>
  <si>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</si>
  <si>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</si>
  <si>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</si>
  <si>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</si>
  <si>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</si>
  <si>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</si>
  <si>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</si>
  <si>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</si>
  <si>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</si>
  <si>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</si>
  <si>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</si>
  <si>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</si>
  <si>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</si>
  <si>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</si>
  <si>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</si>
  <si>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</si>
  <si>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</si>
  <si>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</si>
  <si>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</si>
  <si>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</si>
  <si>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</si>
  <si>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</si>
  <si>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</si>
  <si>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</si>
  <si>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</si>
  <si>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</si>
  <si>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</si>
  <si>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</si>
  <si>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</si>
  <si>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</si>
  <si>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</si>
  <si>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</si>
  <si>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</si>
  <si>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</si>
  <si>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</si>
  <si>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</si>
  <si>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</si>
  <si>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</si>
  <si>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</si>
  <si>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</si>
  <si>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</si>
  <si>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</si>
  <si>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</si>
  <si>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</si>
  <si>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</si>
  <si>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</si>
  <si>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</si>
  <si>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</si>
  <si>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</si>
  <si>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</si>
  <si>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</si>
  <si>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</si>
  <si>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</si>
  <si>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</si>
  <si>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</si>
  <si>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</si>
  <si>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</si>
  <si>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</si>
  <si>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</si>
  <si>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</si>
  <si>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</si>
  <si>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</si>
  <si>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</si>
  <si>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</si>
  <si>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</si>
  <si>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</si>
  <si>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</si>
  <si>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</si>
  <si>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</si>
  <si>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</si>
  <si>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</si>
  <si>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</si>
  <si>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</si>
  <si>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</si>
  <si>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</si>
  <si>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</si>
  <si>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</si>
  <si>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</si>
  <si>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</si>
  <si>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</si>
  <si>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</si>
  <si>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</si>
  <si>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</si>
  <si>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</si>
  <si>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</si>
  <si>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</si>
  <si>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</si>
  <si>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</si>
  <si>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</si>
  <si>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</si>
  <si>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</si>
  <si>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</si>
  <si>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</si>
  <si>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</si>
  <si>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</si>
  <si>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</si>
  <si>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</si>
  <si>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</si>
  <si>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</si>
  <si>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</si>
  <si>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</si>
  <si>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</si>
  <si>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</si>
  <si>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</si>
  <si>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</si>
  <si>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</si>
  <si>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</si>
  <si>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</si>
  <si>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</si>
  <si>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</si>
  <si>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</si>
  <si>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</si>
  <si>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</si>
  <si>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</si>
  <si>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</si>
  <si>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</si>
  <si>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</si>
  <si>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</si>
  <si>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</si>
  <si>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</si>
  <si>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</si>
  <si>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</si>
  <si>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</si>
  <si>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</si>
  <si>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</si>
  <si>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</si>
  <si>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</si>
  <si>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</si>
  <si>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</si>
  <si>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</si>
  <si>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</si>
  <si>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</si>
  <si>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</si>
  <si>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</si>
  <si>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</si>
  <si>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</si>
  <si>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</si>
  <si>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</si>
  <si>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</si>
  <si>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</si>
  <si>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</si>
  <si>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</si>
  <si>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</si>
  <si>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</si>
  <si>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</si>
  <si>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</si>
  <si>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</si>
  <si>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</si>
  <si>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</si>
  <si>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</si>
  <si>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</si>
  <si>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</si>
  <si>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</si>
  <si>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</si>
  <si>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</si>
  <si>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</si>
  <si>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</si>
  <si>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</si>
  <si>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</si>
  <si>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</si>
  <si>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</si>
  <si>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</si>
  <si>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</si>
  <si>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</si>
  <si>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</si>
  <si>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</si>
  <si>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</si>
  <si>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</si>
  <si>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</si>
  <si>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</si>
  <si>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</si>
  <si>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</si>
  <si>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</si>
  <si>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</si>
  <si>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</si>
  <si>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</si>
  <si>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</si>
  <si>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</si>
  <si>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</si>
  <si>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</si>
  <si>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</si>
  <si>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</si>
  <si>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</si>
  <si>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</si>
  <si>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</si>
  <si>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</si>
  <si>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</si>
  <si>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</si>
  <si>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</si>
  <si>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</si>
  <si>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</si>
  <si>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</si>
  <si>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</si>
  <si>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</si>
  <si>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</si>
  <si>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</si>
  <si>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</si>
  <si>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</si>
  <si>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</si>
  <si>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</si>
  <si>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</si>
  <si>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</si>
  <si>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</si>
  <si>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</si>
  <si>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</si>
  <si>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</si>
  <si>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</si>
  <si>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</si>
  <si>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</si>
  <si>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</si>
  <si>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</si>
  <si>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</si>
  <si>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</si>
  <si>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</si>
  <si>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</si>
  <si>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</si>
  <si>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</si>
  <si>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</si>
  <si>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</si>
  <si>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</si>
  <si>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</si>
  <si>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</si>
  <si>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</si>
  <si>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</si>
  <si>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</si>
  <si>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</si>
  <si>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</si>
  <si>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</si>
  <si>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</si>
  <si>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</si>
  <si>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</si>
  <si>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</si>
  <si>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</si>
  <si>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</si>
  <si>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</si>
  <si>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</si>
  <si>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</si>
  <si>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</si>
  <si>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</si>
  <si>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</si>
  <si>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</si>
  <si>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</si>
  <si>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</si>
  <si>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</si>
  <si>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</si>
  <si>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</si>
  <si>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</si>
  <si>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</si>
  <si>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</si>
  <si>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</si>
  <si>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</si>
  <si>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</si>
  <si>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</si>
  <si>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</si>
  <si>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</si>
  <si>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</si>
  <si>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</si>
  <si>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</si>
  <si>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</si>
  <si>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</si>
  <si>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</si>
  <si>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</si>
  <si>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</si>
  <si>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</si>
  <si>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</si>
  <si>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</si>
  <si>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</si>
  <si>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</si>
  <si>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</si>
  <si>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</si>
  <si>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</si>
  <si>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</si>
  <si>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</si>
  <si>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</si>
  <si>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</si>
  <si>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</si>
  <si>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</si>
  <si>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</si>
  <si>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</si>
  <si>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</si>
  <si>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</si>
  <si>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</si>
  <si>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</si>
  <si>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</si>
  <si>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</si>
  <si>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</si>
  <si>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</si>
  <si>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</si>
  <si>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</si>
  <si>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</si>
  <si>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</si>
  <si>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</si>
  <si>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</si>
  <si>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</si>
  <si>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</si>
  <si>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</si>
  <si>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</si>
  <si>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</si>
  <si>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</si>
  <si>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</si>
  <si>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</si>
  <si>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</si>
  <si>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</si>
  <si>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</si>
  <si>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</si>
  <si>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</si>
  <si>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</si>
  <si>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</si>
  <si>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</si>
  <si>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</si>
  <si>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</si>
  <si>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</si>
  <si>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</si>
  <si>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</si>
  <si>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</si>
  <si>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</si>
  <si>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</si>
  <si>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</si>
  <si>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</si>
  <si>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</si>
  <si>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</si>
  <si>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</si>
  <si>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</si>
  <si>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</si>
  <si>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</si>
  <si>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</si>
  <si>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</si>
  <si>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</si>
  <si>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</si>
  <si>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</si>
  <si>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</si>
  <si>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</si>
  <si>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</si>
  <si>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</si>
  <si>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</si>
  <si>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</si>
  <si>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</si>
  <si>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</si>
  <si>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</si>
  <si>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</si>
  <si>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</si>
  <si>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</si>
  <si>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</si>
  <si>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</si>
  <si>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</si>
  <si>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</si>
  <si>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</si>
  <si>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</si>
  <si>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</si>
  <si>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</si>
  <si>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</si>
  <si>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</si>
  <si>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</si>
  <si>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</si>
  <si>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</si>
  <si>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</si>
  <si>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</si>
  <si>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</si>
  <si>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</si>
  <si>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</si>
  <si>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</si>
  <si>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</si>
  <si>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</si>
  <si>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</si>
  <si>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</si>
  <si>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</si>
  <si>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</si>
  <si>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</si>
  <si>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</si>
  <si>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</si>
  <si>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</si>
  <si>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</si>
  <si>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</si>
  <si>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</si>
  <si>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</si>
  <si>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</si>
  <si>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</si>
  <si>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</si>
  <si>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</si>
  <si>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</si>
  <si>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</si>
  <si>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</si>
  <si>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</si>
  <si>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</si>
  <si>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</si>
  <si>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</si>
  <si>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</si>
  <si>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</si>
  <si>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</si>
  <si>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</si>
  <si>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</si>
  <si>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</si>
  <si>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</si>
  <si>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</si>
  <si>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</si>
  <si>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</si>
  <si>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</si>
  <si>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</si>
  <si>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</si>
  <si>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</si>
  <si>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</si>
  <si>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</si>
  <si>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</si>
  <si>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</si>
  <si>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</si>
  <si>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</si>
  <si>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</si>
  <si>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</si>
  <si>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</si>
  <si>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</si>
  <si>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</si>
  <si>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</si>
  <si>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</si>
  <si>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</si>
  <si>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</si>
  <si>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</si>
  <si>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</si>
  <si>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</si>
  <si>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</si>
  <si>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</si>
  <si>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</si>
  <si>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</si>
  <si>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</si>
  <si>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</si>
  <si>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</si>
  <si>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</si>
  <si>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</si>
  <si>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</si>
  <si>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</si>
  <si>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</si>
  <si>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</si>
  <si>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</si>
  <si>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</si>
  <si>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</si>
  <si>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</si>
  <si>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</si>
  <si>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</si>
  <si>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</si>
  <si>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</si>
  <si>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</si>
  <si>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</si>
  <si>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</si>
  <si>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</si>
  <si>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</si>
  <si>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</si>
  <si>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</si>
  <si>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</si>
  <si>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</si>
  <si>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</si>
  <si>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</si>
  <si>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</si>
  <si>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</si>
  <si>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</si>
  <si>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</si>
  <si>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</si>
  <si>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</si>
  <si>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</si>
  <si>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</si>
  <si>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</si>
  <si>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</si>
  <si>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</si>
  <si>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</si>
  <si>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</si>
  <si>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</si>
  <si>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</si>
  <si>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</si>
  <si>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</si>
  <si>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</si>
  <si>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</si>
  <si>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</si>
  <si>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</si>
  <si>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</si>
  <si>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</si>
  <si>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</si>
  <si>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</si>
  <si>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</si>
  <si>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</si>
  <si>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</si>
  <si>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</si>
  <si>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</si>
  <si>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</si>
  <si>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</si>
  <si>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</si>
  <si>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</si>
  <si>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</si>
  <si>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</si>
  <si>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</si>
  <si>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</si>
  <si>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</si>
  <si>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</si>
  <si>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</si>
  <si>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</si>
  <si>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</si>
  <si>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</si>
  <si>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</si>
  <si>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</si>
  <si>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</si>
  <si>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</si>
  <si>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</si>
  <si>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</si>
  <si>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</si>
  <si>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</si>
  <si>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</si>
  <si>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</si>
  <si>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</si>
  <si>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</si>
  <si>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</si>
  <si>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</si>
  <si>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</si>
  <si>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</si>
  <si>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</si>
  <si>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</si>
  <si>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</si>
  <si>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</si>
  <si>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</si>
  <si>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</si>
  <si>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</si>
  <si>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</si>
  <si>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</si>
  <si>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</si>
  <si>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</si>
  <si>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</si>
  <si>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</si>
  <si>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</si>
  <si>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</si>
  <si>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</si>
  <si>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</si>
  <si>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</si>
  <si>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</si>
  <si>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</si>
  <si>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</si>
  <si>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</si>
  <si>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</si>
  <si>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</si>
  <si>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</si>
  <si>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</si>
  <si>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</si>
  <si>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</si>
  <si>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</si>
  <si>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</si>
  <si>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</si>
  <si>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</si>
  <si>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</si>
  <si>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</si>
  <si>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</si>
  <si>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</si>
  <si>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</si>
  <si>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</si>
  <si>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</si>
  <si>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</si>
  <si>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</si>
  <si>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</si>
  <si>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</si>
  <si>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</si>
  <si>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</si>
  <si>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</si>
  <si>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</si>
  <si>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</si>
  <si>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</si>
  <si>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</si>
  <si>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</si>
  <si>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</si>
  <si>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</si>
  <si>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</si>
  <si>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</si>
  <si>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</si>
  <si>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</si>
  <si>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</si>
  <si>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</si>
  <si>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</si>
  <si>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</si>
  <si>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</si>
  <si>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</si>
  <si>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</si>
  <si>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</si>
  <si>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</si>
  <si>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</si>
  <si>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</si>
  <si>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</si>
  <si>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</si>
  <si>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</si>
  <si>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</si>
  <si>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</si>
  <si>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</si>
  <si>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</si>
  <si>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</si>
  <si>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</si>
  <si>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</si>
  <si>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</si>
  <si>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</si>
  <si>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</si>
  <si>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</si>
  <si>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</si>
  <si>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</si>
  <si>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</si>
  <si>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</si>
  <si>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</si>
  <si>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</si>
  <si>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</si>
  <si>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</si>
  <si>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</si>
  <si>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</si>
  <si>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</si>
  <si>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</si>
  <si>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</si>
  <si>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</si>
  <si>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</si>
  <si>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</si>
  <si>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</si>
  <si>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</si>
  <si>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</si>
  <si>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</si>
  <si>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</si>
  <si>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</si>
  <si>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</si>
  <si>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</si>
  <si>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</si>
  <si>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</si>
  <si>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</si>
  <si>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</si>
  <si>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</si>
  <si>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</si>
  <si>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</si>
  <si>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</si>
  <si>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</si>
  <si>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</si>
  <si>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</si>
  <si>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</si>
  <si>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</si>
  <si>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</si>
  <si>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</si>
  <si>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</si>
  <si>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</si>
  <si>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</si>
  <si>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</si>
  <si>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</si>
  <si>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</si>
  <si>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</si>
  <si>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</si>
  <si>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</si>
  <si>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</si>
  <si>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</si>
  <si>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</si>
  <si>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</si>
  <si>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</si>
  <si>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</si>
  <si>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</si>
  <si>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</si>
  <si>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</si>
  <si>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</si>
  <si>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</si>
  <si>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</si>
  <si>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</si>
  <si>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</si>
  <si>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</si>
  <si>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</si>
  <si>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</si>
  <si>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</si>
  <si>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</si>
  <si>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</si>
  <si>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</si>
  <si>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</si>
  <si>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</si>
  <si>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</si>
  <si>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</si>
  <si>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</si>
  <si>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</si>
  <si>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</si>
  <si>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</si>
  <si>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</si>
  <si>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</si>
  <si>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</si>
  <si>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</si>
  <si>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</si>
  <si>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</si>
  <si>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</si>
  <si>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</si>
  <si>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</si>
  <si>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</si>
  <si>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</si>
  <si>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</si>
  <si>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</si>
  <si>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</si>
  <si>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</si>
  <si>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</si>
  <si>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</si>
  <si>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</si>
  <si>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</si>
  <si>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</si>
  <si>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</si>
  <si>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</si>
  <si>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</si>
  <si>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</si>
  <si>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</si>
  <si>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</si>
  <si>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</si>
  <si>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</si>
  <si>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</si>
  <si>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</si>
  <si>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</si>
  <si>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</si>
  <si>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</si>
  <si>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</si>
  <si>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</si>
  <si>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</si>
  <si>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</si>
  <si>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</si>
  <si>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</si>
  <si>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</si>
  <si>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</si>
  <si>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</si>
  <si>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</si>
  <si>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</si>
  <si>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</si>
  <si>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</si>
  <si>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</si>
  <si>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</si>
  <si>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</si>
  <si>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</si>
  <si>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</si>
  <si>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</si>
  <si>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</si>
  <si>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</si>
  <si>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</si>
  <si>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</si>
  <si>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</si>
  <si>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</si>
  <si>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</si>
  <si>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</si>
  <si>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</si>
  <si>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</si>
  <si>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</si>
  <si>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</si>
  <si>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</si>
  <si>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</si>
  <si>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</si>
  <si>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</si>
  <si>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</si>
  <si>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</si>
  <si>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</si>
  <si>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</si>
  <si>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</si>
  <si>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</si>
  <si>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</si>
  <si>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</si>
  <si>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</si>
  <si>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</si>
  <si>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</si>
  <si>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</si>
  <si>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</si>
  <si>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</si>
  <si>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</si>
  <si>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</si>
  <si>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</si>
  <si>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</si>
  <si>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</si>
  <si>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</si>
  <si>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</si>
  <si>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</si>
  <si>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</si>
  <si>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</si>
  <si>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</si>
  <si>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</si>
  <si>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</si>
  <si>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</si>
  <si>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</si>
  <si>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</si>
  <si>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</si>
  <si>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</si>
  <si>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</si>
  <si>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</si>
  <si>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</si>
  <si>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</si>
  <si>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</si>
  <si>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</si>
  <si>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</si>
  <si>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</si>
  <si>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</si>
  <si>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</si>
  <si>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</si>
  <si>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</si>
  <si>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</si>
  <si>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</si>
  <si>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</si>
  <si>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</si>
  <si>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</si>
  <si>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</si>
  <si>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</si>
  <si>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</si>
  <si>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</si>
  <si>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</si>
  <si>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</si>
  <si>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</si>
  <si>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</si>
  <si>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</si>
  <si>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</si>
  <si>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</si>
  <si>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</si>
  <si>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</si>
  <si>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</si>
  <si>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</si>
  <si>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</si>
  <si>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</si>
  <si>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</si>
  <si>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</si>
  <si>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</si>
  <si>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</si>
  <si>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</si>
  <si>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</si>
  <si>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</si>
  <si>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</si>
  <si>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</si>
  <si>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</si>
  <si>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</si>
  <si>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</si>
  <si>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</si>
  <si>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</si>
  <si>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</si>
  <si>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</si>
  <si>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</si>
  <si>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</si>
  <si>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</si>
  <si>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</si>
  <si>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</si>
  <si>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</si>
  <si>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</si>
  <si>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</si>
  <si>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</si>
  <si>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</si>
  <si>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</si>
  <si>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</si>
  <si>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</si>
  <si>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</si>
  <si>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</si>
  <si>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</si>
  <si>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</si>
  <si>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</si>
  <si>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</si>
  <si>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</si>
  <si>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</si>
  <si>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</si>
  <si>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</si>
  <si>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</si>
  <si>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</si>
  <si>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</si>
  <si>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</si>
  <si>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</si>
  <si>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</si>
  <si>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</si>
  <si>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</si>
  <si>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</si>
  <si>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</si>
  <si>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</si>
  <si>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</si>
  <si>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</si>
  <si>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</si>
  <si>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</si>
  <si>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</si>
  <si>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</si>
  <si>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</si>
  <si>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</si>
  <si>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</si>
  <si>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</si>
  <si>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</si>
  <si>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</si>
  <si>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</si>
  <si>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</si>
  <si>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</si>
  <si>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</si>
  <si>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</si>
  <si>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</si>
  <si>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</si>
  <si>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</si>
  <si>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</si>
  <si>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</si>
  <si>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</si>
  <si>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</si>
  <si>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</si>
  <si>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</si>
  <si>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</si>
  <si>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</si>
  <si>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</si>
  <si>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</si>
  <si>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</si>
  <si>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</si>
  <si>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</si>
  <si>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</si>
  <si>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</si>
  <si>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</si>
  <si>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</si>
  <si>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</si>
  <si>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</si>
  <si>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</si>
  <si>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</si>
  <si>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</si>
  <si>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</si>
  <si>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</si>
  <si>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</si>
  <si>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</si>
  <si>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</si>
  <si>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</si>
  <si>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</si>
  <si>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</si>
  <si>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</si>
  <si>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</si>
  <si>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</si>
  <si>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</si>
  <si>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</si>
  <si>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</si>
  <si>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</si>
  <si>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</si>
  <si>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</si>
  <si>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</si>
  <si>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</si>
  <si>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</si>
  <si>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</si>
  <si>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</si>
  <si>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</si>
  <si>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</si>
  <si>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</si>
  <si>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</si>
  <si>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</si>
  <si>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</si>
  <si>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</si>
  <si>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</si>
  <si>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</si>
  <si>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</si>
  <si>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</si>
  <si>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</si>
  <si>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</si>
  <si>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</si>
  <si>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</si>
  <si>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</si>
  <si>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</si>
  <si>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</si>
  <si>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</si>
  <si>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</si>
  <si>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</si>
  <si>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</si>
  <si>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</si>
  <si>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</si>
  <si>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</si>
  <si>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</si>
  <si>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</si>
  <si>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</si>
  <si>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</si>
  <si>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</si>
  <si>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</si>
  <si>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</si>
  <si>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</si>
  <si>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</si>
  <si>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</si>
  <si>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</si>
  <si>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</si>
  <si>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</si>
  <si>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</si>
  <si>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</si>
  <si>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</si>
  <si>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</si>
  <si>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</si>
  <si>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</si>
  <si>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</si>
  <si>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</si>
  <si>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</si>
  <si>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</si>
  <si>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</si>
  <si>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</si>
  <si>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</si>
  <si>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</si>
  <si>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</si>
  <si>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</si>
  <si>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</si>
  <si>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</si>
  <si>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</si>
  <si>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</si>
  <si>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</si>
  <si>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</si>
  <si>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</si>
  <si>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</si>
  <si>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</si>
  <si>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</si>
  <si>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</si>
  <si>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</si>
  <si>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</si>
  <si>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</si>
  <si>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</si>
  <si>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</si>
  <si>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</si>
  <si>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</si>
  <si>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</si>
  <si>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</si>
  <si>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</si>
  <si>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</si>
  <si>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</si>
  <si>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</si>
  <si>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</si>
  <si>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</si>
  <si>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</si>
  <si>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</si>
  <si>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</si>
  <si>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</si>
  <si>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</si>
  <si>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</si>
  <si>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</si>
  <si>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</si>
  <si>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</si>
  <si>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</si>
  <si>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</si>
  <si>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</si>
  <si>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</si>
  <si>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</si>
  <si>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</si>
  <si>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</si>
  <si>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</si>
  <si>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</si>
  <si>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</si>
  <si>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</si>
  <si>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</si>
  <si>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</si>
  <si>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</si>
  <si>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</si>
  <si>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</si>
  <si>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</si>
  <si>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</si>
  <si>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</si>
  <si>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</si>
  <si>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</si>
  <si>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</si>
  <si>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</si>
  <si>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</si>
  <si>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</si>
  <si>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</si>
  <si>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</si>
  <si>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</si>
  <si>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</si>
  <si>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</si>
  <si>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</si>
  <si>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</si>
  <si>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</si>
  <si>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</si>
  <si>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</si>
  <si>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</si>
  <si>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</si>
  <si>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</si>
  <si>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</si>
  <si>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</si>
  <si>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</si>
  <si>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</si>
  <si>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</si>
  <si>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</si>
  <si>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</si>
  <si>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</si>
  <si>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</si>
  <si>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</si>
  <si>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</si>
  <si>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</si>
  <si>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</si>
  <si>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</si>
  <si>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</si>
  <si>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</si>
  <si>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</si>
  <si>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</si>
  <si>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</si>
  <si>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</si>
  <si>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</si>
  <si>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</si>
  <si>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</si>
  <si>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</si>
  <si>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</si>
  <si>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</si>
  <si>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</si>
  <si>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</si>
  <si>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</si>
  <si>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</si>
  <si>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</si>
  <si>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</si>
  <si>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</si>
  <si>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</si>
  <si>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</si>
  <si>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</si>
  <si>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</si>
  <si>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</si>
  <si>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</si>
  <si>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</si>
  <si>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</si>
  <si>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</si>
  <si>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</si>
  <si>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</si>
  <si>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</si>
  <si>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</si>
  <si>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</si>
  <si>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</si>
  <si>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</si>
  <si>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</si>
  <si>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</si>
  <si>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</si>
  <si>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</si>
  <si>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</si>
  <si>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</si>
  <si>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</si>
  <si>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</si>
  <si>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</si>
  <si>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</si>
  <si>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</si>
  <si>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</si>
  <si>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</si>
  <si>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</si>
  <si>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</si>
  <si>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</si>
  <si>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</si>
  <si>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</si>
  <si>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</si>
  <si>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</si>
  <si>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</si>
  <si>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</si>
  <si>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</si>
  <si>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</si>
  <si>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</si>
  <si>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</si>
  <si>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</si>
  <si>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</si>
  <si>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</si>
  <si>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</si>
  <si>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</si>
  <si>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</si>
  <si>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</si>
  <si>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</si>
  <si>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</si>
  <si>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</si>
  <si>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</si>
  <si>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</si>
  <si>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</si>
  <si>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</si>
  <si>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</si>
  <si>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</si>
  <si>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</si>
  <si>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</si>
  <si>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</si>
  <si>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</si>
  <si>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</si>
  <si>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</si>
  <si>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</si>
  <si>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</si>
  <si>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</si>
  <si>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</si>
  <si>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</si>
  <si>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</si>
  <si>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</si>
  <si>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</si>
  <si>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</si>
  <si>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</si>
  <si>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</si>
  <si>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</si>
  <si>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</si>
  <si>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</si>
  <si>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</si>
  <si>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</si>
  <si>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</si>
  <si>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</si>
  <si>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</si>
  <si>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</si>
  <si>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</si>
  <si>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</si>
  <si>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</si>
  <si>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</si>
  <si>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</si>
  <si>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</si>
  <si>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</si>
  <si>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</si>
  <si>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</si>
  <si>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</si>
  <si>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</si>
  <si>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</si>
  <si>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</si>
  <si>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</si>
  <si>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</si>
  <si>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</si>
  <si>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</si>
  <si>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</si>
  <si>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</si>
  <si>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</si>
  <si>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</si>
  <si>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</si>
  <si>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</si>
  <si>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</si>
  <si>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</si>
  <si>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</si>
  <si>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</si>
  <si>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</si>
  <si>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</si>
  <si>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</si>
  <si>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</si>
  <si>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</si>
  <si>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</si>
  <si>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</si>
  <si>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</si>
  <si>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</si>
  <si>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</si>
  <si>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</si>
  <si>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</si>
  <si>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</si>
  <si>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</si>
  <si>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</si>
  <si>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</si>
  <si>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</si>
  <si>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</si>
  <si>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</si>
  <si>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</si>
  <si>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</si>
  <si>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</si>
  <si>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</si>
  <si>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</si>
  <si>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</si>
  <si>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</si>
  <si>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</si>
  <si>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</si>
  <si>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</si>
  <si>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</si>
  <si>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</si>
  <si>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</si>
  <si>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</si>
  <si>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</si>
  <si>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</si>
  <si>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</si>
  <si>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</si>
  <si>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</si>
  <si>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</si>
  <si>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</si>
  <si>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</si>
  <si>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</si>
  <si>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</si>
  <si>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</si>
  <si>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</si>
  <si>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</si>
  <si>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</si>
  <si>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</si>
  <si>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</si>
  <si>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</si>
  <si>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</si>
  <si>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</si>
  <si>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</si>
  <si>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</si>
  <si>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</si>
  <si>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</si>
  <si>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</si>
  <si>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</si>
  <si>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</si>
  <si>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</si>
  <si>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</si>
  <si>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</si>
  <si>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</si>
  <si>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</si>
  <si>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</si>
  <si>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</si>
  <si>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</si>
  <si>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</si>
  <si>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</si>
  <si>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</si>
  <si>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</si>
  <si>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</si>
  <si>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</si>
  <si>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</si>
  <si>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</si>
  <si>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</si>
  <si>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</si>
  <si>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</si>
  <si>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</si>
  <si>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</si>
  <si>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</si>
  <si>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</si>
  <si>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</si>
  <si>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</si>
  <si>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</si>
  <si>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</si>
  <si>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</si>
  <si>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</si>
  <si>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</si>
  <si>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</si>
  <si>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</si>
  <si>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</si>
  <si>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</si>
  <si>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</si>
  <si>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</si>
  <si>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</si>
  <si>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</si>
  <si>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</si>
  <si>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</si>
  <si>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</si>
  <si>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</si>
  <si>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</si>
  <si>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</si>
  <si>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</si>
  <si>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</si>
  <si>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</si>
  <si>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</si>
  <si>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</si>
  <si>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</si>
  <si>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</si>
  <si>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</si>
  <si>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</si>
  <si>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</si>
  <si>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</si>
  <si>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</si>
  <si>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</si>
  <si>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</si>
  <si>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</si>
  <si>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</si>
  <si>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</si>
  <si>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</si>
  <si>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</si>
  <si>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</si>
  <si>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</si>
  <si>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</si>
  <si>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</si>
  <si>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</si>
  <si>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</si>
  <si>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</si>
  <si>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</si>
  <si>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</si>
  <si>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</si>
  <si>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</si>
  <si>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</si>
  <si>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</si>
  <si>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</si>
  <si>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</si>
  <si>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</si>
  <si>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</si>
  <si>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</si>
  <si>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</si>
  <si>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</si>
  <si>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</si>
  <si>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</si>
  <si>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</si>
  <si>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</si>
  <si>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</si>
  <si>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</si>
  <si>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</si>
  <si>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</si>
  <si>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</si>
  <si>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</si>
  <si>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</si>
  <si>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</si>
  <si>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</si>
  <si>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</si>
  <si>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</si>
  <si>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</si>
  <si>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</si>
  <si>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</si>
  <si>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</si>
  <si>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</si>
  <si>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</si>
  <si>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</si>
  <si>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</si>
  <si>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</si>
  <si>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</si>
  <si>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</si>
  <si>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</si>
  <si>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</si>
  <si>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</si>
  <si>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</si>
  <si>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</si>
  <si>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</si>
  <si>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</si>
  <si>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</si>
  <si>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</si>
  <si>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</si>
  <si>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</si>
  <si>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</si>
  <si>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</si>
  <si>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</si>
  <si>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</si>
  <si>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</si>
  <si>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</si>
  <si>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</si>
  <si>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</si>
  <si>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</si>
  <si>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</si>
  <si>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</si>
  <si>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</si>
  <si>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</si>
  <si>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</si>
  <si>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</si>
  <si>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</si>
  <si>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</si>
  <si>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</si>
  <si>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</si>
  <si>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</si>
  <si>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</si>
  <si>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</si>
  <si>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</si>
  <si>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</si>
  <si>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</si>
  <si>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</si>
  <si>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</si>
  <si>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</si>
  <si>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</si>
  <si>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</si>
  <si>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</si>
  <si>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</si>
  <si>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</si>
  <si>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</si>
  <si>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</si>
  <si>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</si>
  <si>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</si>
  <si>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</si>
  <si>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</si>
  <si>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</si>
  <si>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</si>
  <si>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</si>
  <si>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</si>
  <si>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</si>
  <si>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</si>
  <si>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</si>
  <si>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</si>
  <si>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</si>
  <si>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</si>
  <si>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</si>
  <si>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</si>
  <si>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</si>
  <si>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</si>
  <si>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</si>
  <si>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</si>
  <si>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</si>
  <si>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</si>
  <si>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</si>
  <si>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</si>
  <si>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</si>
  <si>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</si>
  <si>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</si>
  <si>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</si>
  <si>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</si>
  <si>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</si>
  <si>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</si>
  <si>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</si>
  <si>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</si>
  <si>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</si>
  <si>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</si>
  <si>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</si>
  <si>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</si>
  <si>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</si>
  <si>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</si>
  <si>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</si>
  <si>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</si>
  <si>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</si>
  <si>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</si>
  <si>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</si>
  <si>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</si>
  <si>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</si>
  <si>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</si>
  <si>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</si>
  <si>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</si>
  <si>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</si>
  <si>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</si>
  <si>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</si>
  <si>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</si>
  <si>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</si>
  <si>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</si>
  <si>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</si>
  <si>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</si>
  <si>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</si>
  <si>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</si>
  <si>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</si>
  <si>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</si>
  <si>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</si>
  <si>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</si>
  <si>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</si>
  <si>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</si>
  <si>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</si>
  <si>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</si>
  <si>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</si>
  <si>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</si>
  <si>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</si>
  <si>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</si>
  <si>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</si>
  <si>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</si>
  <si>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</si>
  <si>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</si>
  <si>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</si>
  <si>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</si>
  <si>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</si>
  <si>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</si>
  <si>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</si>
  <si>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</si>
  <si>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</si>
  <si>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</si>
  <si>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</si>
  <si>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</si>
  <si>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</si>
  <si>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</si>
  <si>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</si>
  <si>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</si>
  <si>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</si>
  <si>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</si>
  <si>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</si>
  <si>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</si>
  <si>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</si>
  <si>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</si>
  <si>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</si>
  <si>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</si>
  <si>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</si>
  <si>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</si>
  <si>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</si>
  <si>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</si>
  <si>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</si>
  <si>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</si>
  <si>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</si>
  <si>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</si>
  <si>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</si>
  <si>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</si>
  <si>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</si>
  <si>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</si>
  <si>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</si>
  <si>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</si>
  <si>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</si>
  <si>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</si>
  <si>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</si>
  <si>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</si>
  <si>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</si>
  <si>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</si>
  <si>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</si>
  <si>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</si>
  <si>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</si>
  <si>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</si>
  <si>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</si>
  <si>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</si>
  <si>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</si>
  <si>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</si>
  <si>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</si>
  <si>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</si>
  <si>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</si>
  <si>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</si>
  <si>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</si>
  <si>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</si>
  <si>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</si>
  <si>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</si>
  <si>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</si>
  <si>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</si>
  <si>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</si>
  <si>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</si>
  <si>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</si>
  <si>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</si>
  <si>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</si>
  <si>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</si>
  <si>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</si>
  <si>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</si>
  <si>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</si>
  <si>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</si>
  <si>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</si>
  <si>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</si>
  <si>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</si>
  <si>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</si>
  <si>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</si>
  <si>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</si>
  <si>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</si>
  <si>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</si>
  <si>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</si>
  <si>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</si>
  <si>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</si>
  <si>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</si>
  <si>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</si>
  <si>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</si>
  <si>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</si>
  <si>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</si>
  <si>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</si>
  <si>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</si>
  <si>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</si>
  <si>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</si>
  <si>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</si>
  <si>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</si>
  <si>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</si>
  <si>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</si>
  <si>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</si>
  <si>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</si>
  <si>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</si>
  <si>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</si>
  <si>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</si>
  <si>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</si>
  <si>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</si>
  <si>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</si>
  <si>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</si>
  <si>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</si>
  <si>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</si>
  <si>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</si>
  <si>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</si>
  <si>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</si>
  <si>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</si>
  <si>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</si>
  <si>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</si>
  <si>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</si>
  <si>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</si>
  <si>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</si>
  <si>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</si>
  <si>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</si>
  <si>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</si>
  <si>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</si>
  <si>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</si>
  <si>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</si>
  <si>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</si>
  <si>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</si>
  <si>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</si>
  <si>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</si>
  <si>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</si>
  <si>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</si>
  <si>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</si>
  <si>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</si>
  <si>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</si>
  <si>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</si>
  <si>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</si>
  <si>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</si>
  <si>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</si>
  <si>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</si>
  <si>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</si>
  <si>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</si>
  <si>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</si>
  <si>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</si>
  <si>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</si>
  <si>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</si>
  <si>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</si>
  <si>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</si>
  <si>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</si>
  <si>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</si>
  <si>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</si>
  <si>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</si>
  <si>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</si>
  <si>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</si>
  <si>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</si>
  <si>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</si>
  <si>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</si>
  <si>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</si>
  <si>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</si>
  <si>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</si>
  <si>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</si>
  <si>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</si>
  <si>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</si>
  <si>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</si>
  <si>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</si>
  <si>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</si>
  <si>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</si>
  <si>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</si>
  <si>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</si>
  <si>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</si>
  <si>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</si>
  <si>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</si>
  <si>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</si>
  <si>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</si>
  <si>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</si>
  <si>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</si>
  <si>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</si>
  <si>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</si>
  <si>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</si>
  <si>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</si>
  <si>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</si>
  <si>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</si>
  <si>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</si>
  <si>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</si>
  <si>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</si>
  <si>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</si>
  <si>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</si>
  <si>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</si>
  <si>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</si>
  <si>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</si>
  <si>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</si>
  <si>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</si>
  <si>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</si>
  <si>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</si>
  <si>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</si>
  <si>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</si>
  <si>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</si>
  <si>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</si>
  <si>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</si>
  <si>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</si>
  <si>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</si>
  <si>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</si>
  <si>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</si>
  <si>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</si>
  <si>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</si>
  <si>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</si>
  <si>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</si>
  <si>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</si>
  <si>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</si>
  <si>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</si>
  <si>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</si>
  <si>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</si>
  <si>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</si>
  <si>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</si>
  <si>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</si>
  <si>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</si>
  <si>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</si>
  <si>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</si>
  <si>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</si>
  <si>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</si>
  <si>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</si>
  <si>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</si>
  <si>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</si>
  <si>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</si>
  <si>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</si>
  <si>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</si>
  <si>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</si>
  <si>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</si>
  <si>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</si>
  <si>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</si>
  <si>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</si>
  <si>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</si>
  <si>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</si>
  <si>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</si>
  <si>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</si>
  <si>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</si>
  <si>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</si>
  <si>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</si>
  <si>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</si>
  <si>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</si>
  <si>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</si>
  <si>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</si>
  <si>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</si>
  <si>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</si>
  <si>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</si>
  <si>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</si>
  <si>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</si>
  <si>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</si>
  <si>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</si>
  <si>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</si>
  <si>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</si>
  <si>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</si>
  <si>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</si>
  <si>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</si>
  <si>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</si>
  <si>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</si>
  <si>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</si>
  <si>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</si>
  <si>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</si>
  <si>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</si>
  <si>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</si>
  <si>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</si>
  <si>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</si>
  <si>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</si>
  <si>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</si>
  <si>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</si>
  <si>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</si>
  <si>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</si>
  <si>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</si>
  <si>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</si>
  <si>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</si>
  <si>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</si>
  <si>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</si>
  <si>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</si>
  <si>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</si>
  <si>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</si>
  <si>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</si>
  <si>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</si>
  <si>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</si>
  <si>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</si>
  <si>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</si>
  <si>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</si>
  <si>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</si>
  <si>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</si>
  <si>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</si>
  <si>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</si>
  <si>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</si>
  <si>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</si>
  <si>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</si>
  <si>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</si>
  <si>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</si>
  <si>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</si>
  <si>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</si>
  <si>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</si>
  <si>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</si>
  <si>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</si>
  <si>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</si>
  <si>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</si>
  <si>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</si>
  <si>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</si>
  <si>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</si>
  <si>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</si>
  <si>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</si>
  <si>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</si>
  <si>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</si>
  <si>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</si>
  <si>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</si>
  <si>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</si>
  <si>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</si>
  <si>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</si>
  <si>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</si>
  <si>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</si>
  <si>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</si>
  <si>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</si>
  <si>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</si>
  <si>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</si>
  <si>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</si>
  <si>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</si>
  <si>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</si>
  <si>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</si>
  <si>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</si>
  <si>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</si>
  <si>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</si>
  <si>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</si>
  <si>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</si>
  <si>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</si>
  <si>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</si>
  <si>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</si>
  <si>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</si>
  <si>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</si>
  <si>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</si>
  <si>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</si>
  <si>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</si>
  <si>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</si>
  <si>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</si>
  <si>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</si>
  <si>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</si>
  <si>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</si>
  <si>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</si>
  <si>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</si>
  <si>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</si>
  <si>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</si>
  <si>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</si>
  <si>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</si>
  <si>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</si>
  <si>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</si>
  <si>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</si>
  <si>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</si>
  <si>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</si>
  <si>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</si>
  <si>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</si>
  <si>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</si>
  <si>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</si>
  <si>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</si>
  <si>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</si>
  <si>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</si>
  <si>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</si>
  <si>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</si>
  <si>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</si>
  <si>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</si>
  <si>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</si>
  <si>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</si>
  <si>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</si>
  <si>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</si>
  <si>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</si>
  <si>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</si>
  <si>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</si>
  <si>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</si>
  <si>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</si>
  <si>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</si>
  <si>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</si>
  <si>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</si>
  <si>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</si>
  <si>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</si>
  <si>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</si>
  <si>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</si>
  <si>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</si>
  <si>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</si>
  <si>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</si>
  <si>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</si>
  <si>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</si>
  <si>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</si>
  <si>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</si>
  <si>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</si>
  <si>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</si>
  <si>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</si>
  <si>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</si>
  <si>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</si>
  <si>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</si>
  <si>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</si>
  <si>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</si>
  <si>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</si>
  <si>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</si>
  <si>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</si>
  <si>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</si>
  <si>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</si>
  <si>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</si>
  <si>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</si>
  <si>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</si>
  <si>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</si>
  <si>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</si>
  <si>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</si>
  <si>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</si>
  <si>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</si>
  <si>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</si>
  <si>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</si>
  <si>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</si>
  <si>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</si>
  <si>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</si>
  <si>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</si>
  <si>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</si>
  <si>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</si>
  <si>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</si>
  <si>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</si>
  <si>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</si>
  <si>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</si>
  <si>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</si>
  <si>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</si>
  <si>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</si>
  <si>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</si>
  <si>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</si>
  <si>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</si>
  <si>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</si>
  <si>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</si>
  <si>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</si>
  <si>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</si>
  <si>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</si>
  <si>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</si>
  <si>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</si>
  <si>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</si>
  <si>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</si>
  <si>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</si>
  <si>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</si>
  <si>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</si>
  <si>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</si>
  <si>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</si>
  <si>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</si>
  <si>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</si>
  <si>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</si>
  <si>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</si>
  <si>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</si>
  <si>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</si>
  <si>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</si>
  <si>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</si>
  <si>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</si>
  <si>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</si>
  <si>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</si>
  <si>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</si>
  <si>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</si>
  <si>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</si>
  <si>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</si>
  <si>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</si>
  <si>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</si>
  <si>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</si>
  <si>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</si>
  <si>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</si>
  <si>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</si>
  <si>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</si>
  <si>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</si>
  <si>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</si>
  <si>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</si>
  <si>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</si>
  <si>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</si>
  <si>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</si>
  <si>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</si>
  <si>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</si>
  <si>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</si>
  <si>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</si>
  <si>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</si>
  <si>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</si>
  <si>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</si>
  <si>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</si>
  <si>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</si>
  <si>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</si>
  <si>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</si>
  <si>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</si>
  <si>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</si>
  <si>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</si>
  <si>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</si>
  <si>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</si>
  <si>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</si>
  <si>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</si>
  <si>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</si>
  <si>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</si>
  <si>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</si>
  <si>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</si>
  <si>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</si>
  <si>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</si>
  <si>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</si>
  <si>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</si>
  <si>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</si>
  <si>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</si>
  <si>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</si>
  <si>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</si>
  <si>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</si>
  <si>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</si>
  <si>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</si>
  <si>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</si>
  <si>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</si>
  <si>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</si>
  <si>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</si>
  <si>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</si>
  <si>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</si>
  <si>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</si>
  <si>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</si>
  <si>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</si>
  <si>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</si>
  <si>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</si>
  <si>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</si>
  <si>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</si>
  <si>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</si>
  <si>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</si>
  <si>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</si>
  <si>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</si>
  <si>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</si>
  <si>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</si>
  <si>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</si>
  <si>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</si>
  <si>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</si>
  <si>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</si>
  <si>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</si>
  <si>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</si>
  <si>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</si>
  <si>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</si>
  <si>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</si>
  <si>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</si>
  <si>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</si>
  <si>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</si>
  <si>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</si>
  <si>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</si>
  <si>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</si>
  <si>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</si>
  <si>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</si>
  <si>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</si>
  <si>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</si>
  <si>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</si>
  <si>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</si>
  <si>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</si>
  <si>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</si>
  <si>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</si>
  <si>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</si>
  <si>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</si>
  <si>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</si>
  <si>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</si>
  <si>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</si>
  <si>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</si>
  <si>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</si>
  <si>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</si>
  <si>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</si>
  <si>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</si>
  <si>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</si>
  <si>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</si>
  <si>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</si>
  <si>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</si>
  <si>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</si>
  <si>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</si>
  <si>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</si>
  <si>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</si>
  <si>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</si>
  <si>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</si>
  <si>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</si>
  <si>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</si>
  <si>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</si>
  <si>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</si>
  <si>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</si>
  <si>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</si>
  <si>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</si>
  <si>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</si>
  <si>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</si>
  <si>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</si>
  <si>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</si>
  <si>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</si>
  <si>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</si>
  <si>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</si>
  <si>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</si>
  <si>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</si>
  <si>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</si>
  <si>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</si>
  <si>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</si>
  <si>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</si>
  <si>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</si>
  <si>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</si>
  <si>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</si>
  <si>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</si>
  <si>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</si>
  <si>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</si>
  <si>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</si>
  <si>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</si>
  <si>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</si>
  <si>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</si>
  <si>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</si>
  <si>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</si>
  <si>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</si>
  <si>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</si>
  <si>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</si>
  <si>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</si>
  <si>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</si>
  <si>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</si>
  <si>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</si>
  <si>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</si>
  <si>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</si>
  <si>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</si>
  <si>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</si>
  <si>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</si>
  <si>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</si>
  <si>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</si>
  <si>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</si>
  <si>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</si>
  <si>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</si>
  <si>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</si>
  <si>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</si>
  <si>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</si>
  <si>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</si>
  <si>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</si>
  <si>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</si>
  <si>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</si>
  <si>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</si>
  <si>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</si>
  <si>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</si>
  <si>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</si>
  <si>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</si>
  <si>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</si>
  <si>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</si>
  <si>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</si>
  <si>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</si>
  <si>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</si>
  <si>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</si>
  <si>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</si>
  <si>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</si>
  <si>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</si>
  <si>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</si>
  <si>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</si>
  <si>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</si>
  <si>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</si>
  <si>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</si>
  <si>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</si>
  <si>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</si>
  <si>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</si>
  <si>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</si>
  <si>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</si>
  <si>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</si>
  <si>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</si>
  <si>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</si>
  <si>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</si>
  <si>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</si>
  <si>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</si>
  <si>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</si>
  <si>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</si>
  <si>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</si>
  <si>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</si>
  <si>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</si>
  <si>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</si>
  <si>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</si>
  <si>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</si>
  <si>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</si>
  <si>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</si>
  <si>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</si>
  <si>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</si>
  <si>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</si>
  <si>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</si>
  <si>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</si>
  <si>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</si>
  <si>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</si>
  <si>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</si>
  <si>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</si>
  <si>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</si>
  <si>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</si>
  <si>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</si>
  <si>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</si>
  <si>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</si>
  <si>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</si>
  <si>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</si>
  <si>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</si>
  <si>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</si>
  <si>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</si>
  <si>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</si>
  <si>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</si>
  <si>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</si>
  <si>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</si>
  <si>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</si>
  <si>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</si>
  <si>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</si>
  <si>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</si>
  <si>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</si>
  <si>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</si>
  <si>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</si>
  <si>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</si>
  <si>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</si>
  <si>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</si>
  <si>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</si>
  <si>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</si>
  <si>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</si>
  <si>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</si>
  <si>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</si>
  <si>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</si>
  <si>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</si>
  <si>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</si>
  <si>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</si>
  <si>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</si>
  <si>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</si>
  <si>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</si>
  <si>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</si>
  <si>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</si>
  <si>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</si>
  <si>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</si>
  <si>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</si>
  <si>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</si>
  <si>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</si>
  <si>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</si>
  <si>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</si>
  <si>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</si>
  <si>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</si>
  <si>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</si>
  <si>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</si>
  <si>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</si>
  <si>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</si>
  <si>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</si>
  <si>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</si>
  <si>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</si>
  <si>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</si>
  <si>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</si>
  <si>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</si>
  <si>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</si>
  <si>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</si>
  <si>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</si>
  <si>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</si>
  <si>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</si>
  <si>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</si>
  <si>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</si>
  <si>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</si>
  <si>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</si>
  <si>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</si>
  <si>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</si>
  <si>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</si>
  <si>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</si>
  <si>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</si>
  <si>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</si>
  <si>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</si>
  <si>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</si>
  <si>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</si>
  <si>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</si>
  <si>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</si>
  <si>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</si>
  <si>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</si>
  <si>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</si>
  <si>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</si>
  <si>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</si>
  <si>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</si>
  <si>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</si>
  <si>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</si>
  <si>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</si>
  <si>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</si>
  <si>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</si>
  <si>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</si>
  <si>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</si>
  <si>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</si>
  <si>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</si>
  <si>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</si>
  <si>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</si>
  <si>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</si>
  <si>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</si>
  <si>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</si>
  <si>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</si>
  <si>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</si>
  <si>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</si>
  <si>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</si>
  <si>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</si>
  <si>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</si>
  <si>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</si>
  <si>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</si>
  <si>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</si>
  <si>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</si>
  <si>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</si>
  <si>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</si>
  <si>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</si>
  <si>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</si>
  <si>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</si>
  <si>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</si>
  <si>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</si>
  <si>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</si>
  <si>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</si>
  <si>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</si>
  <si>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</si>
  <si>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</si>
  <si>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</si>
  <si>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</si>
  <si>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</si>
  <si>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</si>
  <si>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</si>
  <si>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</si>
  <si>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</si>
  <si>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</si>
  <si>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</si>
  <si>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</si>
  <si>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</si>
  <si>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</si>
  <si>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</si>
  <si>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</si>
  <si>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</si>
  <si>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</si>
  <si>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</si>
  <si>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</si>
  <si>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</si>
  <si>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</si>
  <si>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</si>
  <si>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</si>
  <si>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</si>
  <si>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</si>
  <si>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</si>
  <si>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</si>
  <si>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</si>
  <si>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</si>
  <si>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</si>
  <si>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</si>
  <si>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</si>
  <si>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</si>
  <si>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</si>
  <si>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</si>
  <si>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</si>
  <si>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</si>
  <si>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</si>
  <si>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</si>
  <si>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</si>
  <si>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</si>
  <si>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</si>
  <si>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</si>
  <si>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</si>
  <si>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</si>
  <si>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</si>
  <si>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</si>
  <si>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</si>
  <si>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</si>
  <si>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</si>
  <si>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</si>
  <si>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</si>
  <si>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</si>
  <si>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</si>
  <si>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</si>
  <si>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</si>
  <si>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</si>
  <si>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</si>
  <si>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</si>
  <si>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</si>
  <si>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</si>
  <si>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</si>
  <si>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</si>
  <si>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</si>
  <si>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</si>
  <si>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</si>
  <si>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</si>
  <si>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</si>
  <si>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</si>
  <si>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</si>
  <si>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</si>
  <si>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</si>
  <si>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</si>
  <si>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</si>
  <si>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</si>
  <si>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</si>
  <si>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</si>
  <si>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</si>
  <si>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</si>
  <si>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</si>
  <si>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</si>
  <si>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</si>
  <si>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</si>
  <si>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</si>
  <si>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</si>
  <si>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</si>
  <si>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</si>
  <si>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</si>
  <si>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</si>
  <si>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</si>
  <si>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</si>
  <si>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</si>
  <si>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</si>
  <si>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</si>
  <si>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</si>
  <si>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</si>
  <si>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</si>
  <si>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</si>
  <si>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</si>
  <si>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</si>
  <si>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</si>
  <si>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</si>
  <si>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</si>
  <si>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</si>
  <si>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</si>
  <si>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</si>
  <si>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</si>
  <si>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</si>
  <si>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</si>
  <si>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</si>
  <si>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</si>
  <si>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</si>
  <si>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</si>
  <si>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</si>
  <si>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</si>
  <si>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</si>
  <si>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</si>
  <si>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</si>
  <si>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</si>
  <si>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</si>
  <si>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</si>
  <si>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</si>
  <si>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</si>
  <si>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</si>
  <si>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</si>
  <si>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</si>
  <si>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</si>
  <si>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</si>
  <si>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</si>
  <si>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</si>
  <si>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</si>
  <si>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</si>
  <si>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</si>
  <si>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</si>
  <si>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</si>
  <si>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</si>
  <si>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</si>
  <si>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</si>
  <si>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</si>
  <si>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</si>
  <si>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</si>
  <si>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</si>
  <si>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</si>
  <si>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</si>
  <si>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</si>
  <si>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</si>
  <si>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</si>
  <si>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</si>
  <si>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</si>
  <si>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</si>
  <si>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</si>
  <si>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</si>
  <si>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</si>
  <si>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</si>
  <si>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</si>
  <si>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</si>
  <si>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</si>
  <si>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</si>
  <si>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</si>
  <si>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</si>
  <si>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</si>
  <si>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</si>
  <si>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</si>
  <si>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</si>
  <si>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</si>
  <si>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</si>
  <si>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</si>
  <si>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</si>
  <si>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</si>
  <si>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</si>
  <si>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</si>
  <si>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</si>
  <si>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</si>
  <si>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</si>
  <si>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</si>
  <si>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</si>
  <si>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</si>
  <si>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</si>
  <si>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</si>
  <si>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</si>
  <si>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</si>
  <si>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</si>
  <si>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</si>
  <si>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</si>
  <si>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</si>
  <si>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</si>
  <si>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</si>
  <si>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</si>
  <si>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</si>
  <si>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</si>
  <si>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</si>
  <si>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</si>
  <si>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</si>
  <si>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</si>
  <si>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</si>
  <si>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</si>
  <si>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</si>
  <si>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</si>
  <si>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</si>
  <si>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</si>
  <si>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</si>
  <si>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</si>
  <si>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</si>
  <si>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</si>
  <si>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</si>
  <si>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</si>
  <si>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</si>
  <si>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</si>
  <si>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</si>
  <si>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</si>
  <si>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</si>
  <si>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</si>
  <si>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</si>
  <si>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</si>
  <si>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</si>
  <si>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</si>
  <si>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</si>
  <si>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</si>
  <si>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</si>
  <si>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</si>
  <si>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</si>
  <si>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</si>
  <si>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</si>
  <si>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</si>
  <si>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</si>
  <si>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</si>
  <si>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</si>
  <si>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</si>
  <si>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</si>
  <si>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</si>
  <si>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</si>
  <si>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</si>
  <si>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</si>
  <si>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</si>
  <si>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</si>
  <si>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</si>
  <si>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</si>
  <si>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</si>
  <si>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</si>
  <si>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</si>
  <si>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</si>
  <si>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</si>
  <si>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</si>
  <si>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</si>
  <si>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</si>
  <si>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</si>
  <si>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</si>
  <si>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</si>
  <si>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</si>
  <si>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</si>
  <si>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</si>
  <si>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</si>
  <si>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</si>
  <si>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</si>
  <si>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</si>
  <si>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</si>
  <si>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</si>
  <si>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</si>
  <si>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</si>
  <si>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</si>
  <si>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</si>
  <si>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</si>
  <si>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</si>
  <si>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</si>
  <si>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</si>
  <si>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</si>
  <si>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</si>
  <si>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</si>
  <si>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</si>
  <si>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</si>
  <si>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</si>
  <si>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</si>
  <si>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</si>
  <si>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</si>
  <si>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</si>
  <si>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</si>
  <si>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</si>
  <si>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</si>
  <si>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</si>
  <si>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</si>
  <si>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</si>
  <si>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</si>
  <si>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</si>
  <si>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</si>
  <si>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</si>
  <si>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</si>
  <si>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</si>
  <si>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</si>
  <si>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</si>
  <si>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</si>
  <si>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</si>
  <si>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</si>
  <si>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</si>
  <si>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</si>
  <si>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</si>
  <si>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</si>
  <si>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</si>
  <si>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</si>
  <si>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</si>
  <si>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</si>
  <si>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</si>
  <si>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</si>
  <si>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</si>
  <si>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</si>
  <si>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</si>
  <si>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</si>
  <si>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</si>
  <si>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</si>
  <si>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</si>
  <si>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</si>
  <si>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</si>
  <si>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</si>
  <si>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</si>
  <si>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</si>
  <si>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</si>
  <si>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</si>
  <si>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</si>
  <si>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</si>
  <si>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</si>
  <si>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</si>
  <si>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</si>
  <si>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</si>
  <si>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</si>
  <si>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</si>
  <si>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</si>
  <si>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</si>
  <si>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</si>
  <si>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</si>
  <si>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</si>
  <si>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</si>
  <si>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</si>
  <si>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</si>
  <si>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</si>
  <si>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</si>
  <si>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</si>
  <si>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</si>
  <si>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</si>
  <si>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</si>
  <si>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</si>
  <si>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</si>
  <si>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</si>
  <si>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</si>
  <si>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</si>
  <si>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</si>
  <si>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</si>
  <si>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</si>
  <si>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</si>
  <si>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</si>
  <si>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</si>
  <si>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</si>
  <si>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</si>
  <si>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</si>
  <si>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</si>
  <si>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</si>
  <si>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</si>
  <si>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</si>
  <si>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</si>
  <si>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</si>
  <si>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</si>
  <si>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</si>
  <si>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</si>
  <si>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</si>
  <si>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</si>
  <si>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</si>
  <si>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</si>
  <si>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</si>
  <si>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</si>
  <si>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</si>
  <si>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</si>
  <si>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</si>
  <si>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</si>
  <si>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</si>
  <si>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</si>
  <si>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</si>
  <si>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</si>
  <si>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</si>
  <si>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</si>
  <si>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</si>
  <si>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</si>
  <si>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</si>
  <si>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</si>
  <si>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</si>
  <si>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</si>
  <si>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</si>
  <si>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</si>
  <si>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</si>
  <si>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</si>
  <si>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</si>
  <si>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</si>
  <si>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</si>
  <si>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</si>
  <si>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</si>
  <si>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</si>
  <si>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</si>
  <si>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</si>
  <si>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</si>
  <si>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</si>
  <si>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</si>
  <si>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</si>
  <si>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</si>
  <si>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</si>
  <si>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</si>
  <si>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</si>
  <si>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</si>
  <si>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</si>
  <si>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</si>
  <si>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</si>
  <si>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</si>
  <si>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</si>
  <si>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</si>
  <si>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</si>
  <si>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</si>
  <si>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</si>
  <si>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</si>
  <si>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</si>
  <si>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</si>
  <si>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</si>
  <si>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</si>
  <si>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</si>
  <si>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</si>
  <si>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</si>
  <si>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</si>
  <si>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</si>
  <si>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</si>
  <si>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</si>
  <si>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</si>
  <si>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</si>
  <si>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</si>
  <si>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</si>
  <si>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</si>
  <si>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</si>
  <si>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</si>
  <si>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</si>
  <si>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</si>
  <si>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</si>
  <si>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</si>
  <si>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</si>
  <si>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</si>
  <si>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</si>
  <si>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</si>
  <si>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</si>
  <si>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</si>
  <si>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</si>
  <si>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</si>
  <si>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</si>
  <si>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</si>
  <si>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</si>
  <si>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</si>
  <si>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</si>
  <si>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</si>
  <si>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</si>
  <si>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</si>
  <si>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</si>
  <si>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</si>
  <si>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</si>
  <si>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</si>
  <si>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</si>
  <si>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</si>
  <si>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</si>
  <si>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</si>
  <si>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</si>
  <si>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</si>
  <si>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</si>
  <si>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</si>
  <si>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</si>
  <si>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</si>
  <si>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</si>
  <si>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</si>
  <si>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</si>
  <si>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</si>
  <si>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</si>
  <si>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</si>
  <si>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</si>
  <si>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</si>
  <si>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</si>
  <si>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</si>
  <si>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</si>
  <si>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</si>
  <si>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</si>
  <si>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</si>
  <si>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</si>
  <si>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</si>
  <si>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</si>
  <si>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</si>
  <si>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</si>
  <si>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</si>
  <si>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</si>
  <si>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</si>
  <si>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</si>
  <si>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</si>
  <si>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</si>
  <si>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</si>
  <si>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</si>
  <si>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</si>
  <si>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</si>
  <si>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</si>
  <si>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</si>
  <si>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</si>
  <si>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</si>
  <si>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</si>
  <si>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</si>
  <si>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</si>
  <si>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</si>
  <si>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</si>
  <si>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</si>
  <si>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</si>
  <si>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</si>
  <si>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</si>
  <si>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</si>
  <si>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</si>
  <si>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</si>
  <si>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</si>
  <si>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</si>
  <si>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</si>
  <si>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</si>
  <si>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</si>
  <si>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</si>
  <si>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</si>
  <si>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</si>
  <si>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</si>
  <si>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</si>
  <si>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</si>
  <si>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</si>
  <si>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</si>
  <si>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</si>
  <si>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</si>
  <si>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</si>
  <si>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</si>
  <si>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</si>
  <si>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</si>
  <si>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</si>
  <si>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</si>
  <si>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</si>
  <si>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</si>
  <si>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</si>
  <si>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</si>
  <si>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</si>
  <si>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</si>
  <si>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</si>
  <si>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</si>
  <si>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</si>
  <si>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</si>
  <si>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</si>
  <si>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</si>
  <si>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</si>
  <si>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</si>
  <si>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</si>
  <si>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</si>
  <si>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</si>
  <si>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</si>
  <si>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</si>
  <si>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</si>
  <si>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</si>
  <si>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</si>
  <si>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</si>
  <si>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</si>
  <si>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</si>
  <si>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</si>
  <si>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</si>
  <si>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</si>
  <si>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</si>
  <si>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</si>
  <si>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</si>
  <si>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</si>
  <si>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</si>
  <si>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</si>
  <si>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</si>
  <si>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</si>
  <si>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</si>
  <si>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</si>
  <si>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</si>
  <si>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</si>
  <si>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</si>
  <si>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</si>
  <si>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</si>
  <si>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</si>
  <si>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</si>
  <si>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</si>
  <si>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</si>
  <si>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</si>
  <si>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</si>
  <si>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</si>
  <si>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</si>
  <si>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</si>
  <si>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</si>
  <si>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</si>
  <si>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</si>
  <si>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</si>
  <si>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</si>
  <si>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</si>
  <si>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</si>
  <si>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</si>
  <si>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</si>
  <si>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</si>
  <si>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</si>
  <si>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</si>
  <si>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</si>
  <si>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</si>
  <si>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</si>
  <si>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</si>
  <si>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</si>
  <si>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</si>
  <si>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</si>
  <si>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</si>
  <si>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</si>
  <si>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</si>
  <si>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</si>
  <si>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</si>
  <si>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</si>
  <si>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</si>
  <si>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</si>
  <si>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</si>
  <si>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</si>
  <si>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</si>
  <si>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</si>
  <si>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</si>
  <si>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</si>
  <si>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</si>
  <si>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</si>
  <si>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</si>
  <si>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</si>
  <si>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</si>
  <si>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</si>
  <si>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</si>
  <si>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</si>
  <si>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</si>
  <si>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</si>
  <si>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</si>
  <si>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</si>
  <si>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</si>
  <si>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</si>
  <si>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</si>
  <si>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</si>
  <si>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</si>
  <si>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</si>
  <si>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</si>
  <si>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</si>
  <si>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</si>
  <si>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</si>
  <si>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</si>
  <si>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</si>
  <si>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</si>
  <si>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</si>
  <si>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</si>
  <si>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</si>
  <si>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</si>
  <si>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</si>
  <si>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</si>
  <si>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</si>
  <si>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</si>
  <si>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</si>
  <si>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</si>
  <si>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</si>
  <si>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</si>
  <si>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</si>
  <si>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</si>
  <si>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</si>
  <si>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</si>
  <si>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</si>
  <si>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</si>
  <si>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</si>
  <si>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</si>
  <si>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</si>
  <si>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</si>
  <si>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</si>
  <si>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</si>
  <si>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</si>
  <si>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</si>
  <si>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</si>
  <si>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</si>
  <si>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</si>
  <si>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</si>
  <si>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</si>
  <si>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</si>
  <si>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</si>
  <si>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</si>
  <si>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</si>
  <si>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</si>
  <si>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</si>
  <si>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</si>
  <si>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</si>
  <si>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</si>
  <si>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</si>
  <si>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</si>
  <si>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</si>
  <si>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</si>
  <si>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</si>
  <si>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</si>
  <si>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</si>
  <si>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</si>
  <si>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</si>
  <si>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</si>
  <si>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</si>
  <si>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</si>
  <si>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</si>
  <si>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</si>
  <si>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</si>
  <si>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</si>
  <si>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</si>
  <si>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</si>
  <si>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</si>
  <si>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</si>
  <si>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</si>
  <si>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</si>
  <si>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</si>
  <si>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</si>
  <si>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</si>
  <si>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</si>
  <si>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</si>
  <si>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</si>
  <si>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</si>
  <si>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</si>
  <si>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</si>
  <si>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</si>
  <si>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</si>
  <si>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</si>
  <si>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</si>
  <si>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</si>
  <si>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</si>
  <si>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</si>
  <si>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</si>
  <si>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</si>
  <si>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</si>
  <si>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</si>
  <si>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</si>
  <si>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</si>
  <si>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</si>
  <si>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</si>
  <si>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</si>
  <si>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</si>
  <si>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</si>
  <si>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</si>
  <si>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</si>
  <si>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</si>
  <si>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</si>
  <si>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</si>
  <si>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</si>
  <si>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</si>
  <si>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</si>
  <si>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</si>
  <si>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</si>
  <si>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</si>
  <si>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</si>
  <si>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</si>
  <si>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</si>
  <si>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</si>
  <si>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</si>
  <si>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</si>
  <si>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</si>
  <si>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</si>
  <si>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</si>
  <si>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</si>
  <si>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</si>
  <si>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</si>
  <si>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</si>
  <si>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</si>
  <si>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</si>
  <si>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</si>
  <si>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</si>
  <si>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</si>
  <si>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</si>
  <si>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</si>
  <si>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</si>
  <si>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</si>
  <si>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</si>
  <si>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</si>
  <si>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</si>
  <si>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</si>
  <si>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</si>
  <si>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</si>
  <si>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</si>
  <si>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</si>
  <si>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</si>
  <si>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</si>
  <si>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</si>
  <si>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</si>
  <si>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</si>
  <si>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</si>
  <si>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</si>
  <si>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</si>
  <si>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</si>
  <si>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</si>
  <si>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</si>
  <si>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</si>
  <si>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</si>
  <si>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</si>
  <si>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</si>
  <si>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</si>
  <si>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</si>
  <si>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</si>
  <si>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</si>
  <si>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</si>
  <si>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</si>
  <si>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</si>
  <si>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</si>
  <si>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</si>
  <si>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</si>
  <si>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</si>
  <si>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</si>
  <si>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</si>
  <si>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</si>
  <si>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</si>
  <si>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</si>
  <si>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</si>
  <si>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</si>
  <si>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</si>
  <si>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</si>
  <si>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</si>
  <si>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</si>
  <si>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</si>
  <si>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</si>
  <si>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</si>
  <si>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</si>
  <si>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</si>
  <si>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</si>
  <si>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</si>
  <si>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</si>
  <si>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</si>
  <si>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</si>
  <si>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</si>
  <si>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</si>
  <si>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</si>
  <si>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</si>
  <si>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</si>
  <si>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</si>
  <si>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</si>
  <si>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</si>
  <si>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</si>
  <si>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</si>
  <si>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</si>
  <si>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</si>
  <si>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</si>
  <si>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</si>
  <si>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</si>
  <si>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</si>
  <si>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</si>
  <si>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</si>
  <si>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</si>
  <si>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</si>
  <si>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</si>
  <si>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</si>
  <si>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</si>
  <si>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</si>
  <si>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</si>
  <si>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</si>
  <si>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</si>
  <si>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</si>
  <si>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</si>
  <si>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</si>
  <si>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</si>
  <si>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</si>
  <si>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</si>
  <si>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</si>
  <si>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</si>
  <si>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</si>
  <si>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</si>
  <si>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</si>
  <si>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</si>
  <si>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</si>
  <si>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</si>
  <si>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</si>
  <si>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</si>
  <si>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</si>
  <si>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</si>
  <si>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</si>
  <si>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</si>
  <si>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</si>
  <si>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</si>
  <si>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</si>
  <si>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</si>
  <si>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</si>
  <si>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</si>
  <si>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</si>
  <si>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</si>
  <si>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</si>
  <si>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</si>
  <si>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</si>
  <si>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</si>
  <si>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</si>
  <si>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</si>
  <si>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</si>
  <si>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</si>
  <si>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</si>
  <si>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</si>
  <si>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</si>
  <si>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</si>
  <si>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</si>
  <si>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</si>
  <si>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</si>
  <si>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</si>
  <si>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</si>
  <si>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</si>
  <si>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</si>
  <si>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</si>
  <si>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</si>
  <si>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</si>
  <si>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</si>
  <si>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</si>
  <si>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</si>
  <si>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</si>
  <si>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</si>
  <si>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</si>
  <si>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</si>
  <si>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</si>
  <si>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</si>
  <si>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</si>
  <si>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</si>
  <si>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</si>
  <si>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</si>
  <si>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</si>
  <si>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</si>
  <si>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</si>
  <si>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</si>
  <si>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</si>
  <si>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</si>
  <si>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</si>
  <si>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</si>
  <si>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</si>
  <si>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</si>
  <si>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</si>
  <si>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</si>
  <si>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</si>
  <si>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</si>
  <si>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</si>
  <si>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</si>
  <si>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</si>
  <si>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</si>
  <si>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</si>
  <si>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</si>
  <si>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</si>
  <si>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</si>
  <si>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</si>
  <si>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</si>
  <si>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</si>
  <si>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</si>
  <si>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</si>
  <si>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</si>
  <si>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</si>
  <si>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</si>
  <si>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</si>
  <si>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</si>
  <si>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</si>
  <si>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</si>
  <si>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</si>
  <si>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</si>
  <si>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</si>
  <si>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</si>
  <si>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</si>
  <si>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</si>
  <si>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</si>
  <si>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</si>
  <si>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</si>
  <si>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</si>
  <si>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</si>
  <si>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</si>
  <si>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</si>
  <si>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</si>
  <si>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</si>
  <si>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</si>
  <si>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</si>
  <si>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</si>
  <si>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</si>
  <si>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</si>
  <si>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</si>
  <si>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</si>
  <si>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</si>
  <si>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</si>
  <si>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</si>
  <si>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</si>
  <si>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</si>
  <si>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</si>
  <si>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</si>
  <si>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</si>
  <si>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</si>
  <si>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</si>
  <si>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</si>
  <si>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</si>
  <si>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</si>
  <si>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</si>
  <si>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</si>
  <si>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</si>
  <si>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</si>
  <si>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</si>
  <si>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</si>
  <si>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</si>
  <si>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</si>
  <si>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</si>
  <si>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</si>
  <si>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</si>
  <si>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</si>
  <si>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</si>
  <si>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</si>
  <si>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</si>
  <si>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</si>
  <si>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</si>
  <si>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</si>
  <si>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</si>
  <si>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</si>
  <si>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</si>
  <si>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</si>
  <si>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</si>
  <si>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</si>
  <si>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</si>
  <si>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</si>
  <si>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</si>
  <si>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</si>
  <si>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</si>
  <si>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</si>
  <si>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</si>
  <si>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</si>
  <si>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</si>
  <si>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</si>
  <si>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</si>
  <si>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</si>
  <si>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</si>
  <si>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</si>
  <si>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</si>
  <si>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</si>
  <si>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</si>
  <si>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</si>
  <si>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</si>
  <si>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</si>
  <si>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</si>
  <si>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</si>
  <si>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</si>
  <si>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</si>
  <si>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</si>
  <si>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</si>
  <si>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</si>
  <si>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</si>
  <si>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</si>
  <si>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</si>
  <si>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</si>
  <si>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</si>
  <si>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</si>
  <si>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</si>
  <si>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</si>
  <si>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</si>
  <si>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</si>
  <si>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</si>
  <si>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</si>
  <si>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</si>
  <si>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</si>
  <si>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</si>
  <si>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</si>
  <si>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</si>
  <si>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</si>
  <si>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</si>
  <si>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</si>
  <si>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</si>
  <si>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</si>
  <si>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</si>
  <si>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</si>
  <si>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</si>
  <si>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</si>
  <si>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</si>
  <si>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</si>
  <si>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</si>
  <si>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</si>
  <si>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</si>
  <si>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</si>
  <si>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</si>
  <si>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</si>
  <si>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</si>
  <si>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</si>
  <si>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</si>
  <si>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</si>
  <si>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</si>
  <si>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</si>
  <si>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</si>
  <si>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</si>
  <si>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</si>
  <si>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</si>
  <si>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</si>
  <si>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</si>
  <si>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</si>
  <si>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</si>
  <si>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</si>
  <si>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</si>
  <si>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</si>
  <si>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</si>
  <si>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</si>
  <si>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</si>
  <si>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</si>
  <si>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</si>
  <si>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</si>
  <si>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</si>
  <si>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</si>
  <si>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</si>
  <si>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</si>
  <si>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</si>
  <si>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</si>
  <si>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</si>
  <si>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</si>
  <si>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</si>
  <si>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</si>
  <si>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</si>
  <si>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</si>
  <si>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</si>
  <si>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</si>
  <si>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</si>
  <si>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</si>
  <si>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</si>
  <si>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</si>
  <si>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</si>
  <si>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</si>
  <si>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</si>
  <si>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</si>
  <si>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</si>
  <si>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</si>
  <si>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</si>
  <si>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</si>
  <si>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</si>
  <si>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</si>
  <si>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</si>
  <si>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</si>
  <si>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</si>
  <si>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</si>
  <si>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</si>
  <si>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</si>
  <si>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</si>
  <si>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</si>
  <si>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</si>
  <si>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</si>
  <si>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</si>
  <si>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</si>
  <si>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</si>
  <si>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</si>
  <si>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</si>
  <si>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</si>
  <si>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</si>
  <si>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</si>
  <si>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</si>
  <si>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</si>
  <si>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</si>
  <si>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</si>
  <si>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</si>
  <si>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</si>
  <si>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</si>
  <si>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</si>
  <si>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</si>
  <si>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</si>
  <si>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</si>
  <si>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</si>
  <si>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</si>
  <si>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</si>
  <si>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</si>
  <si>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</si>
  <si>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</si>
  <si>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</si>
  <si>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</si>
  <si>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</si>
  <si>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</si>
  <si>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</si>
  <si>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</si>
  <si>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</si>
  <si>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</si>
  <si>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</si>
  <si>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</si>
  <si>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</si>
  <si>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</si>
  <si>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</si>
  <si>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</si>
  <si>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</si>
  <si>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</si>
  <si>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</si>
  <si>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</si>
  <si>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</si>
  <si>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</si>
  <si>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</si>
  <si>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</si>
  <si>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</si>
  <si>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</si>
  <si>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</si>
  <si>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</si>
  <si>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</si>
  <si>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</si>
  <si>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</si>
  <si>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</si>
  <si>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</si>
  <si>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</si>
  <si>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</si>
  <si>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</si>
  <si>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</si>
  <si>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</si>
  <si>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</si>
  <si>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</si>
  <si>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</si>
  <si>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</si>
  <si>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</si>
  <si>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</si>
  <si>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</si>
  <si>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</si>
  <si>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</si>
  <si>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</si>
  <si>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</si>
  <si>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</si>
  <si>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</si>
  <si>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</si>
  <si>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</si>
  <si>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</si>
  <si>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</si>
  <si>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</si>
  <si>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</si>
  <si>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</si>
  <si>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</si>
  <si>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</si>
  <si>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</si>
  <si>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</si>
  <si>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</si>
  <si>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</si>
  <si>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</si>
  <si>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</si>
  <si>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</si>
  <si>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</si>
  <si>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</si>
  <si>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</si>
  <si>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</si>
  <si>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</si>
  <si>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</si>
  <si>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</si>
  <si>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</si>
  <si>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</si>
  <si>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</si>
  <si>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</si>
  <si>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</si>
  <si>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</si>
  <si>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</si>
  <si>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</si>
  <si>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</si>
  <si>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</si>
  <si>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</si>
  <si>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</si>
  <si>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</si>
  <si>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</si>
  <si>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</si>
  <si>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</si>
  <si>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</si>
  <si>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</si>
  <si>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</si>
  <si>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</si>
  <si>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</si>
  <si>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</si>
  <si>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</si>
  <si>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</si>
  <si>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</si>
  <si>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</si>
  <si>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</si>
  <si>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</si>
  <si>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</si>
  <si>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</si>
  <si>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</si>
  <si>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</si>
  <si>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</si>
  <si>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</si>
  <si>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</si>
  <si>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</si>
  <si>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</si>
  <si>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</si>
  <si>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</si>
  <si>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</si>
  <si>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</si>
  <si>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</si>
  <si>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</si>
  <si>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</si>
  <si>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</si>
  <si>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</si>
  <si>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</si>
  <si>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</si>
  <si>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</si>
  <si>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</si>
  <si>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</si>
  <si>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</si>
  <si>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</si>
  <si>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</si>
  <si>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</si>
  <si>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</si>
  <si>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</si>
  <si>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</si>
  <si>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</si>
  <si>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</si>
  <si>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</si>
  <si>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</si>
  <si>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</si>
  <si>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</si>
  <si>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</si>
  <si>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</si>
  <si>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</si>
  <si>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</si>
  <si>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</si>
  <si>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</si>
  <si>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</si>
  <si>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</si>
  <si>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</si>
  <si>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</si>
  <si>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</si>
  <si>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</si>
  <si>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</si>
  <si>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</si>
  <si>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</si>
  <si>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</si>
  <si>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</si>
  <si>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</si>
  <si>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</si>
  <si>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</si>
  <si>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</si>
  <si>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</si>
  <si>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</si>
  <si>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</si>
  <si>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</si>
  <si>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</si>
  <si>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</si>
  <si>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</si>
  <si>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</si>
  <si>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</si>
  <si>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</si>
  <si>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</si>
  <si>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</si>
  <si>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</si>
  <si>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</si>
  <si>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</si>
  <si>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</si>
  <si>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</si>
  <si>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</si>
  <si>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</si>
  <si>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</si>
  <si>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</si>
  <si>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</si>
  <si>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</si>
  <si>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</si>
  <si>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</si>
  <si>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</si>
  <si>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</si>
  <si>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</si>
  <si>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</si>
  <si>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</si>
  <si>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</si>
  <si>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</si>
  <si>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</si>
  <si>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</si>
  <si>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</si>
  <si>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</si>
  <si>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</si>
  <si>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</si>
  <si>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</si>
  <si>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</si>
  <si>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</si>
  <si>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</si>
  <si>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</si>
  <si>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</si>
  <si>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</si>
  <si>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</si>
  <si>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</si>
  <si>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</si>
  <si>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</si>
  <si>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</si>
  <si>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</si>
  <si>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</si>
  <si>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</si>
  <si>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</si>
  <si>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</si>
  <si>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</si>
  <si>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</si>
  <si>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</si>
  <si>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</si>
  <si>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</si>
  <si>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</si>
  <si>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</si>
  <si>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</si>
  <si>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</si>
  <si>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</si>
  <si>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</si>
  <si>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</si>
  <si>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</si>
  <si>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</si>
  <si>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</si>
  <si>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</si>
  <si>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</si>
  <si>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</si>
  <si>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</si>
  <si>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</si>
  <si>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</si>
  <si>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</si>
  <si>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</si>
  <si>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</si>
  <si>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</si>
  <si>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</si>
  <si>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</si>
  <si>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</si>
  <si>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</si>
  <si>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</si>
  <si>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</si>
  <si>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</si>
  <si>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</si>
  <si>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</si>
  <si>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</si>
  <si>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</si>
  <si>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</si>
  <si>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</si>
  <si>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</si>
  <si>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</si>
  <si>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</si>
  <si>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</si>
  <si>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</si>
  <si>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</si>
  <si>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</si>
  <si>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</si>
  <si>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</si>
  <si>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</si>
  <si>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</si>
  <si>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</si>
  <si>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</si>
  <si>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</si>
  <si>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</si>
  <si>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</si>
  <si>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</si>
  <si>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</si>
  <si>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</si>
  <si>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</si>
  <si>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</si>
  <si>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</si>
  <si>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</si>
  <si>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</si>
  <si>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</si>
  <si>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</si>
  <si>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</si>
  <si>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</si>
  <si>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</si>
  <si>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</si>
  <si>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</si>
  <si>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</si>
  <si>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</si>
  <si>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</si>
  <si>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</si>
  <si>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</si>
  <si>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</si>
  <si>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</si>
  <si>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</si>
  <si>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</si>
  <si>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</si>
  <si>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</si>
  <si>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</si>
  <si>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</si>
  <si>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</si>
  <si>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</si>
  <si>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</si>
  <si>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</si>
  <si>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</si>
  <si>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</si>
  <si>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</si>
  <si>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</si>
  <si>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</si>
  <si>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</si>
  <si>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</si>
  <si>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</si>
  <si>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</si>
  <si>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</si>
  <si>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</si>
  <si>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</si>
  <si>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</si>
  <si>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</si>
  <si>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</si>
  <si>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</si>
  <si>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</si>
  <si>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</si>
  <si>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</si>
  <si>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</si>
  <si>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</si>
  <si>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</si>
  <si>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</si>
  <si>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</si>
  <si>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</si>
  <si>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</si>
  <si>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</si>
  <si>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</si>
  <si>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</si>
  <si>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</si>
  <si>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</si>
  <si>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</si>
  <si>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</si>
  <si>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</si>
  <si>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</si>
  <si>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</si>
  <si>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</si>
  <si>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</si>
  <si>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</si>
  <si>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</si>
  <si>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</si>
  <si>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</si>
  <si>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</si>
  <si>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</si>
  <si>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</si>
  <si>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</si>
  <si>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</si>
  <si>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</si>
  <si>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</si>
  <si>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</si>
  <si>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</si>
  <si>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</si>
  <si>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</si>
  <si>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</si>
  <si>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</si>
  <si>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</si>
  <si>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</si>
  <si>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</si>
  <si>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</si>
  <si>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</si>
  <si>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</si>
  <si>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</si>
  <si>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</si>
  <si>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</si>
  <si>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</si>
  <si>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</si>
  <si>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</si>
  <si>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</si>
  <si>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</si>
  <si>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</si>
  <si>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</si>
  <si>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</si>
  <si>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</si>
  <si>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</si>
  <si>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</si>
  <si>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</si>
  <si>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</si>
  <si>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</si>
  <si>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</si>
  <si>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</si>
  <si>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</si>
  <si>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</si>
  <si>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</si>
  <si>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</si>
  <si>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</si>
  <si>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</si>
  <si>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</si>
  <si>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</si>
  <si>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</si>
  <si>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</si>
  <si>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</si>
  <si>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</si>
  <si>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</si>
  <si>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</si>
  <si>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</si>
  <si>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</si>
  <si>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</si>
  <si>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</si>
  <si>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</si>
  <si>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</si>
  <si>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</si>
  <si>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</si>
  <si>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</si>
  <si>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</si>
  <si>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</si>
  <si>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</si>
  <si>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</si>
  <si>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</si>
  <si>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</si>
  <si>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</si>
  <si>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</si>
  <si>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</si>
  <si>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</si>
  <si>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</si>
  <si>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</si>
  <si>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</si>
  <si>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</si>
  <si>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</si>
  <si>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</si>
  <si>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</si>
  <si>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</si>
  <si>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</si>
  <si>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</si>
  <si>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</si>
  <si>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</si>
  <si>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</si>
  <si>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</si>
  <si>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</si>
  <si>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</si>
  <si>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</si>
  <si>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</si>
  <si>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</si>
  <si>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</si>
  <si>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</si>
  <si>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</si>
  <si>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</si>
  <si>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</si>
  <si>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</si>
  <si>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</si>
  <si>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</si>
  <si>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</si>
  <si>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</si>
  <si>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</si>
  <si>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</si>
  <si>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</si>
  <si>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</si>
  <si>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</si>
  <si>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</si>
  <si>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</si>
  <si>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</si>
  <si>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</si>
  <si>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</si>
  <si>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</si>
  <si>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</si>
  <si>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</si>
  <si>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</si>
  <si>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</si>
  <si>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</si>
  <si>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</si>
  <si>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</si>
  <si>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</si>
  <si>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</si>
  <si>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</si>
  <si>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</si>
  <si>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</si>
  <si>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</si>
  <si>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</si>
  <si>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</si>
  <si>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</si>
  <si>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</si>
  <si>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</si>
  <si>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</si>
  <si>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</si>
  <si>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</si>
  <si>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</si>
  <si>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</si>
  <si>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</si>
  <si>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</si>
  <si>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</si>
  <si>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</si>
  <si>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</si>
  <si>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</si>
  <si>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</si>
  <si>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</si>
  <si>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</si>
  <si>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</si>
  <si>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</si>
  <si>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</si>
  <si>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</si>
  <si>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</si>
  <si>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</si>
  <si>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</si>
  <si>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</si>
  <si>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</si>
  <si>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</si>
  <si>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</si>
  <si>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</si>
  <si>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</si>
  <si>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</si>
  <si>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</si>
  <si>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</si>
  <si>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</si>
  <si>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</si>
  <si>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</si>
  <si>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</si>
  <si>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</si>
  <si>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</si>
  <si>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</si>
  <si>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</si>
  <si>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</si>
  <si>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</si>
  <si>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</si>
  <si>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</si>
  <si>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</si>
  <si>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</si>
  <si>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</si>
  <si>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</si>
  <si>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</si>
  <si>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</si>
  <si>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</si>
  <si>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</si>
  <si>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</si>
  <si>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</si>
  <si>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</si>
  <si>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</si>
  <si>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</si>
  <si>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</si>
  <si>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</si>
  <si>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</si>
  <si>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</si>
  <si>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</si>
  <si>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</si>
  <si>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</si>
  <si>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</si>
  <si>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</si>
  <si>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</si>
  <si>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</si>
  <si>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</si>
  <si>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</si>
  <si>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</si>
  <si>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</si>
  <si>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</si>
  <si>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</si>
  <si>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</si>
  <si>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</si>
  <si>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</si>
  <si>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</si>
  <si>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</si>
  <si>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</si>
  <si>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</si>
  <si>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</si>
  <si>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</si>
  <si>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</si>
  <si>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</si>
  <si>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</si>
  <si>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</si>
  <si>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</si>
  <si>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</si>
  <si>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</si>
  <si>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</si>
  <si>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</si>
  <si>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</si>
  <si>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</si>
  <si>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</si>
  <si>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</si>
  <si>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</si>
  <si>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</si>
  <si>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</si>
  <si>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</si>
  <si>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</si>
  <si>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</si>
  <si>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</si>
  <si>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</si>
  <si>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</si>
  <si>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</si>
  <si>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</si>
  <si>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</si>
  <si>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</si>
  <si>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</si>
  <si>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</si>
  <si>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</si>
  <si>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</si>
  <si>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</si>
  <si>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</si>
  <si>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</si>
  <si>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</si>
  <si>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</si>
  <si>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</si>
  <si>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</si>
  <si>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</si>
  <si>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</si>
  <si>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</si>
  <si>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</si>
  <si>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</si>
  <si>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</si>
  <si>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</si>
  <si>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</si>
  <si>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</si>
  <si>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</si>
  <si>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</si>
  <si>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</si>
  <si>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</si>
  <si>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</si>
  <si>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</si>
  <si>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</si>
  <si>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</si>
  <si>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</si>
  <si>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</si>
  <si>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</si>
  <si>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</si>
  <si>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</si>
  <si>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</si>
  <si>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</si>
  <si>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</si>
  <si>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</si>
  <si>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</si>
  <si>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</si>
  <si>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</si>
  <si>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</si>
  <si>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</si>
  <si>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</si>
  <si>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</si>
  <si>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</si>
  <si>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</si>
  <si>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</si>
  <si>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</si>
  <si>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</si>
  <si>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</si>
  <si>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</si>
  <si>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</si>
  <si>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</si>
  <si>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</si>
  <si>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</si>
  <si>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</si>
  <si>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</si>
  <si>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</si>
  <si>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</si>
  <si>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</si>
  <si>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</si>
  <si>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</si>
  <si>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</si>
  <si>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</si>
  <si>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</si>
  <si>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</si>
  <si>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</si>
  <si>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</si>
  <si>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</si>
  <si>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</si>
  <si>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</si>
  <si>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</si>
  <si>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</si>
  <si>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</si>
  <si>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</si>
  <si>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</si>
  <si>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</si>
  <si>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</si>
  <si>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</si>
  <si>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</si>
  <si>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</si>
  <si>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</si>
  <si>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</si>
  <si>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</si>
  <si>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</si>
  <si>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</si>
  <si>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</si>
  <si>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</si>
  <si>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</si>
  <si>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</si>
  <si>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</si>
  <si>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</si>
  <si>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</si>
  <si>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</si>
  <si>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</si>
  <si>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</si>
  <si>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</si>
  <si>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</si>
  <si>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</si>
  <si>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</si>
  <si>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</si>
  <si>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</si>
  <si>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</si>
  <si>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</si>
  <si>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</si>
  <si>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</si>
  <si>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</si>
  <si>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</si>
  <si>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</si>
  <si>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</si>
  <si>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</si>
  <si>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</si>
  <si>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</si>
  <si>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</si>
  <si>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</si>
  <si>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</si>
  <si>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</si>
  <si>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</si>
  <si>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</si>
  <si>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</si>
  <si>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</si>
  <si>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</si>
  <si>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</si>
  <si>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</si>
  <si>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</si>
  <si>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</si>
  <si>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</si>
  <si>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</si>
  <si>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</si>
  <si>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</si>
  <si>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</si>
  <si>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</si>
  <si>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</si>
  <si>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</si>
  <si>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</si>
  <si>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</si>
  <si>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</si>
  <si>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</si>
  <si>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</si>
  <si>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</si>
  <si>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</si>
  <si>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</si>
  <si>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</si>
  <si>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</si>
  <si>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</si>
  <si>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</si>
  <si>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</si>
  <si>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</si>
  <si>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</si>
  <si>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</si>
  <si>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</si>
  <si>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</si>
  <si>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</si>
  <si>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</si>
  <si>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</si>
  <si>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</si>
  <si>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</si>
  <si>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</si>
  <si>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</si>
  <si>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</si>
  <si>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</si>
  <si>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</si>
  <si>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</si>
  <si>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</si>
  <si>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</si>
  <si>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</si>
  <si>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</si>
  <si>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</si>
  <si>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</si>
  <si>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</si>
  <si>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</si>
  <si>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</si>
  <si>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</si>
  <si>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</si>
  <si>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</si>
  <si>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</si>
  <si>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</si>
  <si>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</si>
  <si>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</si>
  <si>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</si>
  <si>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</si>
  <si>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</si>
  <si>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</si>
  <si>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</si>
  <si>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</si>
  <si>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</si>
  <si>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</si>
  <si>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</si>
  <si>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</si>
  <si>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</si>
  <si>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</si>
  <si>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</si>
  <si>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</si>
  <si>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</si>
  <si>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</si>
  <si>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</si>
  <si>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</si>
  <si>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</si>
  <si>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</si>
  <si>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</si>
  <si>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</si>
  <si>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</si>
  <si>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</si>
  <si>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</si>
  <si>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</si>
  <si>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</si>
  <si>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</si>
  <si>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</si>
  <si>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</si>
  <si>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</si>
  <si>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</si>
  <si>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</si>
  <si>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</si>
  <si>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</si>
  <si>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</si>
  <si>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</si>
  <si>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</si>
  <si>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</si>
  <si>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</si>
  <si>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</si>
  <si>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</si>
  <si>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</si>
  <si>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</si>
  <si>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</si>
  <si>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</si>
  <si>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</si>
  <si>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</si>
  <si>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</si>
  <si>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</si>
  <si>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</si>
  <si>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</si>
  <si>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</si>
  <si>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</si>
  <si>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</si>
  <si>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</si>
  <si>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</si>
  <si>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</si>
  <si>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</si>
  <si>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</si>
  <si>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</si>
  <si>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</si>
  <si>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</si>
  <si>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</si>
  <si>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</si>
  <si>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</si>
  <si>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</si>
  <si>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</si>
  <si>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</si>
  <si>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</si>
  <si>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</si>
  <si>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</si>
  <si>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</si>
  <si>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</si>
  <si>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</si>
  <si>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</si>
  <si>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</si>
  <si>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</si>
  <si>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</si>
  <si>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</si>
  <si>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</si>
  <si>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</si>
  <si>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</si>
  <si>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</si>
  <si>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</si>
  <si>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</si>
  <si>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</si>
  <si>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</si>
  <si>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</si>
  <si>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</si>
  <si>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</si>
  <si>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</si>
  <si>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</si>
  <si>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</si>
  <si>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</si>
  <si>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</si>
  <si>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</si>
  <si>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</si>
  <si>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</si>
  <si>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</si>
  <si>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</si>
  <si>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</si>
  <si>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</si>
  <si>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</si>
  <si>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</si>
  <si>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</si>
  <si>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</si>
  <si>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</si>
  <si>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</si>
  <si>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</si>
  <si>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</si>
  <si>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</si>
  <si>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</si>
  <si>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</si>
  <si>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</si>
  <si>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</si>
  <si>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</si>
  <si>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</si>
  <si>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</si>
  <si>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</si>
  <si>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</si>
  <si>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</si>
  <si>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</si>
  <si>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</si>
  <si>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</si>
  <si>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</si>
  <si>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</si>
  <si>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</si>
  <si>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</si>
  <si>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</si>
  <si>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</si>
  <si>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</si>
  <si>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</si>
  <si>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</si>
  <si>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</si>
  <si>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</si>
  <si>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</si>
  <si>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</si>
  <si>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</si>
  <si>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</si>
  <si>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</si>
  <si>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</si>
  <si>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</si>
  <si>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</si>
  <si>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</si>
  <si>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</si>
  <si>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</si>
  <si>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</si>
  <si>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</si>
  <si>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</si>
  <si>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</si>
  <si>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</si>
  <si>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</si>
  <si>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</si>
  <si>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</si>
  <si>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</si>
  <si>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</si>
  <si>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</si>
  <si>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</si>
  <si>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</si>
  <si>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</si>
  <si>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</si>
  <si>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</si>
  <si>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</si>
  <si>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</si>
  <si>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</si>
  <si>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</si>
  <si>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</si>
  <si>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</si>
  <si>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</si>
  <si>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</si>
  <si>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</si>
  <si>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</si>
  <si>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</si>
  <si>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</si>
  <si>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</si>
  <si>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</si>
  <si>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</si>
  <si>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</si>
  <si>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</si>
  <si>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</si>
  <si>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</si>
  <si>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</si>
  <si>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</si>
  <si>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</si>
  <si>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</si>
  <si>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</si>
  <si>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</si>
  <si>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</si>
  <si>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</si>
  <si>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</si>
  <si>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</si>
  <si>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</si>
  <si>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</si>
  <si>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</si>
  <si>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</si>
  <si>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</si>
  <si>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</si>
  <si>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</si>
  <si>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</si>
  <si>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</si>
  <si>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</si>
  <si>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</si>
  <si>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</si>
  <si>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</si>
  <si>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</si>
  <si>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</si>
  <si>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</si>
  <si>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</si>
  <si>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</si>
  <si>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</si>
  <si>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</si>
  <si>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</si>
  <si>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</si>
  <si>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</si>
  <si>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</si>
  <si>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</si>
  <si>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</si>
  <si>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</si>
  <si>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</si>
  <si>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</si>
  <si>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</si>
  <si>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</si>
  <si>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</si>
  <si>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</si>
  <si>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</si>
  <si>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</si>
  <si>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</si>
  <si>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</si>
  <si>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</si>
  <si>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</si>
  <si>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</si>
  <si>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</si>
  <si>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</si>
  <si>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</si>
  <si>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</si>
  <si>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</si>
  <si>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</si>
  <si>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</si>
  <si>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</si>
  <si>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</si>
  <si>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</si>
  <si>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</si>
  <si>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</si>
  <si>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</si>
  <si>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</si>
  <si>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</si>
  <si>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</si>
  <si>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</si>
  <si>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</si>
  <si>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</si>
  <si>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</si>
  <si>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</si>
  <si>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</si>
  <si>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</si>
  <si>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</si>
  <si>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</si>
  <si>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</si>
  <si>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</si>
  <si>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</si>
  <si>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</si>
  <si>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</si>
  <si>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</si>
  <si>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</si>
  <si>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</si>
  <si>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</si>
  <si>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</si>
  <si>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</si>
  <si>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</si>
  <si>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</si>
  <si>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</si>
  <si>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</si>
  <si>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</si>
  <si>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</si>
  <si>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</si>
  <si>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</si>
  <si>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</si>
  <si>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</si>
  <si>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</si>
  <si>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</si>
  <si>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</si>
  <si>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</si>
  <si>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</si>
  <si>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</si>
  <si>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</si>
  <si>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</si>
  <si>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</si>
  <si>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</si>
  <si>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</si>
  <si>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</si>
  <si>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</si>
  <si>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</si>
  <si>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</si>
  <si>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</si>
  <si>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</si>
  <si>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</si>
  <si>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</si>
  <si>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</si>
  <si>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</si>
  <si>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</si>
  <si>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</si>
  <si>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</si>
  <si>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</si>
  <si>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</si>
  <si>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</si>
  <si>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</si>
  <si>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</si>
  <si>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</si>
  <si>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</si>
  <si>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</si>
  <si>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</si>
  <si>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</si>
  <si>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</si>
  <si>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</si>
  <si>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</si>
  <si>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</si>
  <si>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</si>
  <si>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</si>
  <si>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</si>
  <si>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</si>
  <si>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</si>
  <si>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</si>
  <si>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</si>
  <si>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</si>
  <si>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</si>
  <si>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</si>
  <si>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</si>
  <si>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</si>
  <si>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</si>
  <si>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</si>
  <si>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</si>
  <si>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</si>
  <si>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</si>
  <si>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</si>
  <si>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</si>
  <si>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</si>
  <si>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</si>
  <si>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</si>
  <si>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</si>
  <si>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</si>
  <si>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</si>
  <si>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</si>
  <si>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</si>
  <si>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</si>
  <si>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</si>
  <si>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</si>
  <si>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</si>
  <si>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</si>
  <si>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</si>
  <si>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</si>
  <si>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</si>
  <si>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</si>
  <si>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</si>
  <si>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</si>
  <si>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</si>
  <si>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</si>
  <si>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</si>
  <si>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</si>
  <si>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</si>
  <si>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</si>
  <si>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</si>
  <si>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</si>
  <si>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</si>
  <si>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</si>
  <si>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</si>
  <si>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</si>
  <si>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</si>
  <si>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</si>
  <si>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</si>
  <si>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</si>
  <si>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</si>
  <si>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</si>
  <si>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</si>
  <si>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</si>
  <si>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</si>
  <si>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</si>
  <si>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</si>
  <si>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</si>
  <si>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</si>
  <si>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</si>
  <si>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</si>
  <si>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</si>
  <si>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</si>
  <si>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</si>
  <si>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</si>
  <si>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</si>
  <si>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</si>
  <si>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</si>
  <si>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</si>
  <si>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</si>
  <si>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</si>
  <si>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</si>
  <si>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</si>
  <si>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</si>
  <si>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</si>
  <si>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</si>
  <si>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</si>
  <si>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</si>
  <si>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</si>
  <si>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</si>
  <si>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</si>
  <si>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</si>
  <si>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</si>
  <si>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</si>
  <si>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</si>
  <si>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</si>
  <si>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</si>
  <si>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</si>
  <si>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</si>
  <si>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</si>
  <si>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</si>
  <si>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</si>
  <si>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</si>
  <si>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</si>
  <si>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</si>
  <si>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</si>
  <si>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</si>
  <si>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</si>
  <si>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</si>
  <si>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</si>
  <si>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</si>
  <si>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</si>
  <si>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</si>
  <si>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</si>
  <si>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</si>
  <si>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</si>
  <si>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</si>
  <si>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</si>
  <si>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</si>
  <si>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</si>
  <si>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</si>
  <si>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</si>
  <si>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</si>
  <si>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</si>
  <si>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</si>
  <si>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</si>
  <si>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</si>
  <si>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</si>
  <si>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</si>
  <si>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</si>
  <si>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</si>
  <si>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</si>
  <si>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</si>
  <si>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</si>
  <si>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</si>
  <si>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</si>
  <si>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</si>
  <si>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</si>
  <si>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</si>
  <si>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</si>
  <si>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</si>
  <si>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</si>
  <si>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</si>
  <si>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</si>
  <si>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</si>
  <si>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</si>
  <si>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</si>
  <si>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</si>
  <si>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</si>
  <si>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</si>
  <si>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</si>
  <si>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</si>
  <si>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</si>
  <si>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</si>
  <si>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</si>
  <si>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</si>
  <si>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</si>
  <si>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</si>
  <si>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</si>
  <si>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</si>
  <si>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</si>
  <si>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</si>
  <si>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</si>
  <si>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</si>
  <si>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</si>
  <si>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</si>
  <si>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</si>
  <si>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</si>
  <si>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</si>
  <si>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</si>
  <si>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</si>
  <si>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</si>
  <si>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</si>
  <si>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</si>
  <si>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</si>
  <si>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</si>
  <si>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</si>
  <si>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</si>
  <si>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</si>
  <si>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</si>
  <si>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</si>
  <si>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</si>
  <si>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</si>
  <si>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</si>
  <si>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</si>
  <si>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</si>
  <si>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</si>
  <si>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</si>
  <si>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</si>
  <si>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</si>
  <si>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</si>
  <si>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</si>
  <si>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</si>
  <si>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</si>
  <si>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</si>
  <si>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</si>
  <si>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</si>
  <si>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</si>
  <si>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</si>
  <si>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</si>
  <si>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</si>
  <si>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</si>
  <si>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</si>
  <si>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</si>
  <si>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</si>
  <si>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</si>
  <si>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</si>
  <si>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</si>
  <si>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</si>
  <si>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</si>
  <si>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</si>
  <si>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</si>
  <si>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</si>
  <si>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</si>
  <si>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</si>
  <si>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</si>
  <si>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</si>
  <si>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</si>
  <si>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</si>
  <si>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</si>
  <si>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</si>
  <si>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</si>
  <si>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</si>
  <si>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</si>
  <si>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</si>
  <si>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</si>
  <si>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</si>
  <si>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</si>
  <si>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</si>
  <si>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</si>
  <si>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</si>
  <si>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</si>
  <si>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</si>
  <si>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</si>
  <si>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</si>
  <si>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</si>
  <si>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</si>
  <si>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</si>
  <si>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</si>
  <si>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</si>
  <si>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</si>
  <si>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</si>
  <si>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</si>
  <si>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</si>
  <si>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</si>
  <si>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</si>
  <si>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</si>
  <si>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</si>
  <si>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</si>
  <si>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</si>
  <si>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</si>
  <si>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</si>
  <si>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</si>
  <si>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</si>
  <si>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</si>
  <si>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</si>
  <si>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</si>
  <si>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</si>
  <si>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</si>
  <si>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</si>
  <si>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</si>
  <si>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</si>
  <si>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</si>
  <si>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</si>
  <si>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</si>
  <si>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</si>
  <si>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</si>
  <si>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</si>
  <si>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</si>
  <si>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</si>
  <si>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</si>
  <si>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</si>
  <si>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</si>
  <si>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</si>
  <si>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</si>
  <si>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</si>
  <si>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</si>
  <si>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</si>
  <si>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</si>
  <si>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</si>
  <si>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</si>
  <si>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</si>
  <si>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</si>
  <si>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</si>
  <si>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</si>
  <si>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</si>
  <si>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</si>
  <si>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</si>
  <si>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</si>
  <si>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</si>
  <si>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</si>
  <si>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</si>
  <si>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</si>
  <si>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</si>
  <si>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</si>
  <si>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</si>
  <si>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</si>
  <si>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</si>
  <si>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</si>
  <si>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</si>
  <si>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</si>
  <si>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</si>
  <si>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</si>
  <si>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</si>
  <si>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</si>
  <si>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</si>
  <si>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</si>
  <si>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</si>
  <si>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</si>
  <si>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</si>
  <si>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</si>
  <si>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</si>
  <si>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</si>
  <si>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</si>
  <si>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</si>
  <si>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</si>
  <si>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</si>
  <si>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</si>
  <si>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</si>
  <si>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</si>
  <si>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</si>
  <si>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</si>
  <si>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</si>
  <si>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</si>
  <si>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</si>
  <si>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</si>
  <si>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</si>
  <si>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</si>
  <si>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</si>
  <si>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</si>
  <si>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</si>
  <si>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</si>
  <si>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</si>
  <si>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</si>
  <si>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</si>
  <si>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</si>
  <si>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</si>
  <si>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</si>
  <si>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</si>
  <si>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</si>
  <si>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</si>
  <si>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</si>
  <si>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</si>
  <si>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</si>
  <si>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</si>
  <si>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</si>
  <si>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</si>
  <si>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</si>
  <si>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</si>
  <si>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</si>
  <si>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</si>
  <si>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</si>
  <si>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</si>
  <si>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</si>
  <si>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</si>
  <si>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</si>
  <si>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</si>
  <si>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</si>
  <si>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</si>
  <si>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</si>
  <si>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</si>
  <si>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</si>
  <si>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</si>
  <si>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</si>
  <si>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</si>
  <si>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</si>
  <si>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</si>
  <si>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</si>
  <si>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</si>
  <si>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</si>
  <si>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</si>
  <si>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</si>
  <si>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</si>
  <si>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</si>
  <si>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</si>
  <si>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</si>
  <si>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</si>
  <si>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</si>
  <si>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</si>
  <si>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</si>
  <si>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</si>
  <si>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</si>
  <si>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</si>
  <si>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</si>
  <si>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</si>
  <si>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</si>
  <si>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</si>
  <si>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</si>
  <si>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</si>
  <si>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</si>
  <si>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</si>
  <si>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</si>
  <si>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</si>
  <si>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</si>
  <si>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</si>
  <si>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</si>
  <si>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</si>
  <si>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</si>
  <si>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</si>
  <si>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</si>
  <si>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</si>
  <si>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</si>
  <si>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</si>
  <si>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</si>
  <si>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</si>
  <si>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</si>
  <si>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</si>
  <si>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</si>
  <si>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</si>
  <si>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</si>
  <si>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</si>
  <si>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</si>
  <si>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</si>
  <si>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</si>
  <si>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</si>
  <si>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</si>
  <si>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</si>
  <si>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</si>
  <si>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</si>
  <si>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</si>
  <si>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</si>
  <si>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</si>
  <si>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</si>
  <si>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</si>
  <si>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</si>
  <si>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</si>
  <si>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</si>
  <si>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</si>
  <si>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</si>
  <si>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</si>
  <si>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</si>
  <si>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</si>
  <si>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</si>
  <si>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</si>
  <si>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</si>
  <si>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</si>
  <si>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</si>
  <si>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</si>
  <si>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</si>
  <si>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</si>
  <si>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</si>
  <si>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</si>
  <si>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</si>
  <si>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</si>
  <si>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</si>
  <si>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</si>
  <si>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</si>
  <si>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</si>
  <si>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</si>
  <si>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</si>
  <si>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</si>
  <si>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</si>
  <si>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</si>
  <si>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</si>
  <si>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</si>
  <si>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</si>
  <si>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</si>
  <si>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</si>
  <si>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</si>
  <si>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</si>
  <si>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</si>
  <si>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</si>
  <si>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</si>
  <si>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</si>
  <si>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</si>
  <si>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</si>
  <si>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</si>
  <si>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</si>
  <si>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</si>
  <si>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</si>
  <si>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</si>
  <si>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</si>
  <si>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</si>
  <si>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</si>
  <si>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</si>
  <si>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</si>
  <si>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</si>
  <si>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</si>
  <si>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</si>
  <si>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</si>
  <si>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</si>
  <si>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</si>
  <si>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</si>
  <si>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</si>
  <si>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</si>
  <si>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</si>
  <si>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</si>
  <si>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</si>
  <si>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</si>
  <si>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</si>
  <si>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</si>
  <si>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</si>
  <si>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</si>
  <si>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</si>
  <si>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</si>
  <si>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</si>
  <si>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</si>
  <si>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</si>
  <si>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</si>
  <si>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</si>
  <si>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</si>
  <si>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</si>
  <si>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</si>
  <si>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</si>
  <si>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</si>
  <si>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</si>
  <si>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</si>
  <si>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</si>
  <si>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</si>
  <si>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</si>
  <si>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</si>
  <si>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</si>
  <si>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</si>
  <si>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</si>
  <si>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</si>
  <si>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</si>
  <si>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</si>
  <si>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</si>
  <si>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</si>
  <si>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</si>
  <si>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</si>
  <si>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</si>
  <si>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</si>
  <si>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</si>
  <si>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</si>
  <si>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</si>
  <si>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</si>
  <si>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</si>
  <si>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</si>
  <si>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</si>
  <si>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</si>
  <si>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</si>
  <si>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</si>
  <si>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</si>
  <si>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</si>
  <si>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</si>
  <si>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</si>
  <si>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</si>
  <si>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</si>
  <si>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</si>
  <si>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</si>
  <si>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</si>
  <si>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</si>
  <si>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</si>
  <si>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</si>
  <si>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</si>
  <si>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</si>
  <si>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</si>
  <si>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</si>
  <si>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</si>
  <si>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</si>
  <si>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</si>
  <si>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</si>
  <si>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</si>
  <si>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</si>
  <si>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</si>
  <si>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</si>
  <si>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</si>
  <si>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</si>
  <si>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</si>
  <si>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</si>
  <si>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</si>
  <si>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</si>
  <si>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</si>
  <si>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</si>
  <si>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</si>
  <si>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</si>
  <si>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</si>
  <si>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</si>
  <si>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</si>
  <si>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</si>
  <si>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</si>
  <si>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</si>
  <si>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</si>
  <si>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</si>
  <si>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</si>
  <si>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</si>
  <si>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</si>
  <si>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</si>
  <si>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</si>
  <si>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</si>
  <si>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</si>
  <si>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</si>
  <si>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</si>
  <si>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</si>
  <si>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</si>
  <si>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</si>
  <si>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</si>
  <si>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</si>
  <si>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</si>
  <si>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</si>
  <si>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</si>
  <si>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</si>
  <si>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</si>
  <si>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</si>
  <si>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</si>
  <si>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</si>
  <si>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</si>
  <si>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</si>
  <si>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</si>
  <si>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</si>
  <si>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</si>
  <si>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</si>
  <si>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</si>
  <si>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</si>
  <si>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</si>
  <si>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</si>
  <si>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</si>
  <si>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</si>
  <si>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</si>
  <si>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</si>
  <si>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</si>
  <si>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</si>
  <si>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</si>
  <si>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</si>
  <si>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</si>
  <si>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</si>
  <si>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</si>
  <si>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</si>
  <si>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</si>
  <si>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</si>
  <si>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</si>
  <si>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</si>
  <si>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</si>
  <si>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</si>
  <si>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</si>
  <si>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</si>
  <si>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</si>
  <si>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</si>
  <si>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</si>
  <si>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</si>
  <si>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</si>
  <si>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</si>
  <si>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</si>
  <si>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</si>
  <si>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</si>
  <si>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</si>
  <si>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</si>
  <si>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</si>
  <si>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</si>
  <si>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</si>
  <si>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</si>
  <si>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</si>
  <si>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</si>
  <si>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</si>
  <si>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</si>
  <si>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</si>
  <si>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</si>
  <si>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</si>
  <si>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</si>
  <si>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</si>
  <si>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</si>
  <si>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</si>
  <si>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</si>
  <si>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</si>
  <si>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</si>
  <si>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</si>
  <si>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</si>
  <si>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</si>
  <si>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</si>
  <si>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</si>
  <si>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</si>
  <si>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</si>
  <si>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</si>
  <si>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</si>
  <si>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</si>
  <si>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</si>
  <si>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</si>
  <si>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</si>
  <si>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</si>
  <si>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</si>
  <si>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</si>
  <si>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</si>
  <si>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</si>
  <si>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</si>
  <si>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</si>
  <si>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</si>
  <si>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</si>
  <si>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</si>
  <si>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</si>
  <si>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</si>
  <si>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</si>
  <si>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</si>
  <si>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</si>
  <si>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</si>
  <si>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</si>
  <si>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</si>
  <si>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</si>
  <si>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</si>
  <si>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</si>
  <si>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</si>
  <si>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</si>
  <si>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</si>
  <si>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</si>
  <si>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</si>
  <si>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</si>
  <si>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</si>
  <si>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</si>
  <si>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</si>
  <si>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</si>
  <si>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</si>
  <si>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</si>
  <si>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</si>
  <si>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</si>
  <si>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</si>
  <si>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</si>
  <si>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</si>
  <si>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</si>
  <si>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</si>
  <si>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</si>
  <si>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</si>
  <si>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</si>
  <si>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</si>
  <si>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</si>
  <si>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</si>
  <si>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</si>
  <si>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</si>
  <si>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</si>
  <si>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</si>
  <si>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</si>
  <si>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</si>
  <si>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</si>
  <si>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</si>
  <si>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</si>
  <si>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</si>
  <si>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</si>
  <si>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</si>
  <si>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</si>
  <si>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</si>
  <si>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</si>
  <si>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</si>
  <si>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</si>
  <si>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</si>
  <si>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</si>
  <si>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</si>
  <si>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</si>
  <si>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</si>
  <si>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</si>
  <si>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</si>
  <si>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</si>
  <si>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</si>
  <si>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</si>
  <si>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</si>
  <si>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</si>
  <si>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</si>
  <si>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</si>
  <si>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</si>
  <si>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</si>
  <si>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</si>
  <si>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</si>
  <si>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</si>
  <si>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</si>
  <si>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</si>
  <si>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</si>
  <si>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</si>
  <si>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</si>
  <si>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</si>
  <si>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</si>
  <si>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</si>
  <si>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</si>
  <si>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</si>
  <si>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</si>
  <si>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</si>
  <si>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</si>
  <si>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</si>
  <si>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</si>
  <si>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</si>
  <si>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</si>
  <si>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</si>
  <si>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</si>
  <si>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</si>
  <si>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</si>
  <si>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</si>
  <si>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</si>
  <si>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</si>
  <si>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</si>
  <si>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</si>
  <si>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</si>
  <si>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</si>
  <si>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</si>
  <si>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</si>
  <si>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</si>
  <si>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</si>
  <si>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</si>
  <si>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</si>
  <si>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</si>
  <si>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</si>
  <si>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</si>
  <si>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</si>
  <si>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</si>
  <si>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</si>
  <si>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</si>
  <si>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</si>
  <si>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</si>
  <si>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</si>
  <si>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</si>
  <si>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</si>
  <si>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</si>
  <si>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</si>
  <si>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</si>
  <si>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</si>
  <si>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</si>
  <si>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</si>
  <si>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</si>
  <si>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</si>
  <si>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</si>
  <si>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</si>
  <si>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</si>
  <si>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</si>
  <si>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</si>
  <si>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</si>
  <si>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</si>
  <si>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</si>
  <si>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</si>
  <si>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</si>
  <si>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</si>
  <si>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</si>
  <si>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</si>
  <si>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</si>
  <si>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</si>
  <si>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</si>
  <si>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</si>
  <si>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</si>
  <si>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</si>
  <si>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</si>
  <si>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</si>
  <si>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</si>
  <si>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</si>
  <si>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</si>
  <si>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</si>
  <si>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</si>
  <si>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</si>
  <si>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</si>
  <si>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</si>
  <si>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</si>
  <si>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</si>
  <si>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</si>
  <si>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</si>
  <si>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</si>
  <si>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</si>
  <si>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</si>
  <si>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</si>
  <si>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</si>
  <si>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</si>
  <si>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</si>
  <si>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</si>
  <si>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</si>
  <si>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</si>
  <si>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</si>
  <si>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</si>
  <si>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</si>
  <si>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</si>
  <si>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</si>
  <si>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</si>
  <si>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</si>
  <si>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</si>
  <si>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</si>
  <si>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</si>
  <si>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</si>
  <si>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</si>
  <si>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</si>
  <si>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</si>
  <si>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</si>
  <si>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</si>
  <si>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</si>
  <si>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</si>
  <si>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</si>
  <si>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</si>
  <si>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</si>
  <si>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</si>
  <si>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</si>
  <si>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</si>
  <si>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</si>
  <si>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</si>
  <si>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</si>
  <si>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</si>
  <si>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</si>
  <si>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</si>
  <si>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</si>
  <si>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</si>
  <si>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</si>
  <si>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</si>
  <si>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</si>
  <si>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</si>
  <si>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</si>
  <si>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</si>
  <si>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</si>
  <si>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</si>
  <si>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</si>
  <si>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</si>
  <si>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</si>
  <si>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</si>
  <si>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</si>
  <si>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</si>
  <si>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</si>
  <si>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</si>
  <si>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</si>
  <si>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</si>
  <si>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</si>
  <si>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</si>
  <si>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</si>
  <si>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</si>
  <si>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</si>
  <si>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</si>
  <si>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</si>
  <si>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</si>
  <si>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</si>
  <si>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</si>
  <si>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</si>
  <si>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</si>
  <si>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</si>
  <si>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</si>
  <si>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</si>
  <si>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</si>
  <si>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</si>
  <si>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</si>
  <si>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</si>
  <si>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</si>
  <si>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</si>
  <si>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</si>
  <si>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</si>
  <si>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</si>
  <si>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</si>
  <si>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</si>
  <si>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</si>
  <si>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</si>
  <si>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</si>
  <si>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</si>
  <si>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</si>
  <si>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</si>
  <si>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</si>
  <si>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</si>
  <si>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</si>
  <si>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</si>
  <si>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</si>
  <si>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</si>
  <si>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</si>
  <si>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</si>
  <si>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</si>
  <si>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</si>
  <si>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</si>
  <si>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</si>
  <si>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</si>
  <si>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</si>
  <si>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</si>
  <si>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</si>
  <si>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</si>
  <si>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</si>
  <si>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</si>
  <si>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</si>
  <si>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</si>
  <si>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</si>
  <si>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</si>
  <si>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</si>
  <si>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</si>
  <si>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</si>
  <si>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</si>
  <si>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</si>
  <si>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</si>
  <si>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</si>
  <si>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</si>
  <si>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</si>
  <si>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</si>
  <si>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</si>
  <si>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</si>
  <si>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</si>
  <si>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</si>
  <si>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</si>
  <si>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</si>
  <si>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</si>
  <si>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</si>
  <si>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</si>
  <si>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</si>
  <si>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</si>
  <si>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</si>
  <si>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</si>
  <si>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</si>
  <si>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</si>
  <si>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</si>
  <si>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</si>
  <si>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</si>
  <si>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</si>
  <si>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</si>
  <si>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</si>
  <si>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</si>
  <si>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</si>
  <si>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</si>
  <si>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</si>
  <si>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</si>
  <si>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</si>
  <si>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</si>
  <si>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</si>
  <si>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</si>
  <si>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</si>
  <si>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</si>
  <si>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</si>
  <si>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</si>
  <si>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</si>
  <si>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</si>
  <si>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</si>
  <si>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</si>
  <si>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</si>
  <si>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</si>
  <si>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</si>
  <si>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</si>
  <si>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</si>
  <si>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</si>
  <si>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</si>
  <si>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</si>
  <si>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</si>
  <si>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</si>
  <si>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</si>
  <si>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</si>
  <si>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</si>
  <si>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</si>
  <si>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</si>
  <si>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</si>
  <si>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</si>
  <si>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</si>
  <si>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</si>
  <si>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</si>
  <si>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</si>
  <si>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</si>
  <si>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</si>
  <si>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</si>
  <si>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</si>
  <si>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</si>
  <si>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</si>
  <si>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</si>
  <si>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</si>
  <si>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</si>
  <si>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</si>
  <si>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</si>
  <si>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</si>
  <si>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</si>
  <si>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</si>
  <si>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</si>
  <si>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</si>
  <si>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</si>
  <si>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</si>
  <si>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</si>
  <si>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</si>
  <si>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</si>
  <si>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</si>
  <si>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</si>
  <si>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</si>
  <si>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</si>
  <si>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</si>
  <si>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</si>
  <si>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</si>
  <si>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</si>
  <si>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</si>
  <si>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</si>
  <si>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</si>
  <si>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</si>
  <si>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</si>
  <si>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</si>
  <si>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</si>
  <si>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</si>
  <si>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</si>
  <si>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</si>
  <si>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</si>
  <si>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</si>
  <si>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</si>
  <si>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</si>
  <si>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</si>
  <si>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</si>
  <si>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</si>
  <si>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</si>
  <si>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</si>
  <si>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</si>
  <si>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</si>
  <si>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</si>
  <si>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</si>
  <si>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</si>
  <si>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</si>
  <si>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</si>
  <si>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</si>
  <si>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</si>
  <si>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</si>
  <si>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</si>
  <si>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</si>
  <si>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</si>
  <si>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</si>
  <si>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</si>
  <si>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</si>
  <si>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</si>
  <si>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</si>
  <si>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</si>
  <si>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</si>
  <si>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</si>
  <si>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</si>
  <si>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</si>
  <si>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</si>
  <si>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</si>
  <si>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</si>
  <si>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</si>
  <si>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</si>
  <si>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</si>
  <si>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</si>
  <si>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</si>
  <si>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</si>
  <si>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</si>
  <si>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</si>
  <si>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</si>
  <si>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</si>
  <si>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</si>
  <si>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</si>
  <si>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</si>
  <si>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</si>
  <si>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</si>
  <si>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</si>
  <si>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</si>
  <si>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</si>
  <si>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</si>
  <si>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</si>
  <si>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</si>
  <si>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</si>
  <si>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</si>
  <si>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</si>
  <si>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</si>
  <si>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</si>
  <si>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</si>
  <si>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</si>
  <si>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</si>
  <si>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</si>
  <si>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</si>
  <si>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</si>
  <si>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</si>
  <si>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</si>
  <si>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</si>
  <si>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</si>
  <si>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</si>
  <si>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</si>
  <si>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</si>
  <si>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</si>
  <si>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</si>
  <si>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</si>
  <si>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</si>
  <si>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</si>
  <si>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</si>
  <si>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</si>
  <si>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</si>
  <si>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</si>
  <si>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</si>
  <si>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</si>
  <si>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</si>
  <si>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</si>
  <si>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</si>
  <si>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</si>
  <si>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</si>
  <si>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</si>
  <si>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</si>
  <si>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</si>
  <si>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</si>
  <si>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</si>
  <si>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</si>
  <si>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</si>
  <si>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</si>
  <si>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</si>
  <si>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</si>
  <si>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</si>
  <si>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</si>
  <si>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</si>
  <si>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</si>
  <si>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</si>
  <si>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</si>
  <si>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</si>
  <si>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</si>
  <si>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</si>
  <si>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</si>
  <si>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</si>
  <si>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</si>
  <si>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</si>
  <si>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</si>
  <si>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</si>
  <si>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</si>
  <si>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</si>
  <si>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</si>
  <si>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</si>
  <si>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</si>
  <si>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</si>
  <si>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</si>
  <si>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</si>
  <si>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</si>
  <si>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</si>
  <si>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</si>
  <si>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</si>
  <si>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</si>
  <si>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</si>
  <si>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</si>
  <si>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</si>
  <si>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</si>
  <si>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</si>
  <si>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</si>
  <si>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</si>
  <si>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</si>
  <si>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</si>
  <si>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</si>
  <si>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</si>
  <si>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</si>
  <si>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</si>
  <si>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</si>
  <si>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</si>
  <si>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</si>
  <si>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</si>
  <si>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</si>
  <si>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</si>
  <si>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</si>
  <si>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</si>
  <si>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</si>
  <si>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</si>
  <si>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</si>
  <si>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</si>
  <si>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</si>
  <si>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</si>
  <si>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</si>
  <si>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</si>
  <si>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</si>
  <si>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</si>
  <si>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</si>
  <si>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</si>
  <si>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</si>
  <si>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</si>
  <si>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</si>
  <si>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</si>
  <si>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</si>
  <si>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</si>
  <si>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</si>
  <si>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</si>
  <si>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</si>
  <si>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</si>
  <si>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</si>
  <si>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</si>
  <si>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</si>
  <si>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</si>
  <si>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</si>
  <si>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</si>
  <si>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</si>
  <si>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</si>
  <si>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</si>
  <si>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</si>
  <si>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</si>
  <si>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</si>
  <si>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</si>
  <si>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</si>
  <si>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</si>
  <si>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</si>
  <si>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</si>
  <si>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</si>
  <si>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</si>
  <si>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</si>
  <si>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</si>
  <si>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</si>
  <si>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</si>
  <si>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</si>
  <si>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</si>
  <si>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</si>
  <si>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</si>
  <si>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</si>
  <si>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</si>
  <si>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</si>
  <si>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</si>
  <si>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</si>
  <si>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</si>
  <si>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</si>
  <si>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</si>
  <si>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</si>
  <si>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</si>
  <si>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</si>
  <si>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</si>
  <si>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</si>
  <si>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</si>
  <si>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</si>
  <si>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</si>
  <si>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</si>
  <si>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</si>
  <si>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</si>
  <si>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</si>
  <si>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</si>
  <si>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</si>
  <si>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</si>
  <si>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</si>
  <si>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</si>
  <si>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</si>
  <si>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</si>
  <si>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</si>
  <si>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</si>
  <si>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</si>
  <si>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</si>
  <si>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</si>
  <si>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</si>
  <si>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</si>
  <si>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</si>
  <si>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</si>
  <si>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</si>
  <si>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</si>
  <si>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</si>
  <si>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</si>
  <si>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</si>
  <si>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</si>
  <si>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</si>
  <si>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</si>
  <si>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</si>
  <si>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</si>
  <si>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</si>
  <si>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</si>
  <si>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</si>
  <si>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</si>
  <si>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</si>
  <si>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</si>
  <si>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</si>
  <si>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</si>
  <si>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</si>
  <si>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</si>
  <si>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</si>
  <si>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</si>
  <si>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</si>
  <si>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</si>
  <si>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</si>
  <si>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</si>
  <si>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</si>
  <si>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</si>
  <si>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</si>
  <si>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</si>
  <si>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</si>
  <si>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</si>
  <si>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</si>
  <si>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</si>
  <si>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</si>
  <si>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</si>
  <si>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</si>
  <si>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</si>
  <si>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</si>
  <si>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</si>
  <si>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</si>
  <si>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</si>
  <si>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</si>
  <si>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</si>
  <si>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</si>
  <si>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</si>
  <si>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</si>
  <si>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</si>
  <si>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</si>
  <si>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</si>
  <si>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</si>
  <si>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</si>
  <si>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</si>
  <si>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</si>
  <si>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</si>
  <si>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</si>
  <si>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</si>
  <si>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</si>
  <si>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</si>
  <si>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</si>
  <si>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</si>
  <si>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</si>
  <si>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</si>
  <si>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</si>
  <si>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</si>
  <si>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</si>
  <si>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</si>
  <si>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</si>
  <si>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</si>
  <si>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</si>
  <si>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</si>
  <si>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</si>
  <si>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</si>
  <si>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</si>
  <si>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</si>
  <si>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</si>
  <si>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</si>
  <si>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</si>
  <si>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</si>
  <si>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</si>
  <si>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</si>
  <si>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</si>
  <si>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</si>
  <si>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</si>
  <si>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</si>
  <si>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</si>
  <si>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</si>
  <si>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</si>
  <si>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</si>
  <si>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</si>
  <si>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</si>
  <si>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</si>
  <si>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</si>
  <si>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</si>
  <si>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</si>
  <si>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</si>
  <si>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</si>
  <si>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</si>
  <si>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</si>
  <si>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</si>
  <si>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</si>
  <si>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</si>
  <si>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</si>
  <si>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</si>
  <si>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</si>
  <si>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</si>
  <si>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</si>
  <si>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</si>
  <si>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</si>
  <si>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</si>
  <si>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</si>
  <si>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</si>
  <si>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</si>
  <si>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</si>
  <si>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</si>
  <si>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</si>
  <si>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</si>
  <si>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</si>
  <si>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</si>
  <si>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</si>
  <si>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</si>
  <si>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</si>
  <si>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</si>
  <si>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</si>
  <si>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</si>
  <si>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</si>
  <si>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</si>
  <si>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</si>
  <si>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</si>
  <si>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</si>
  <si>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</si>
  <si>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</si>
  <si>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</si>
  <si>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</si>
  <si>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</si>
  <si>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</si>
  <si>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</si>
  <si>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</si>
  <si>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</si>
  <si>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</si>
  <si>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</si>
  <si>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</si>
  <si>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</si>
  <si>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</si>
  <si>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</si>
  <si>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</si>
  <si>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</si>
  <si>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</si>
  <si>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</si>
  <si>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</si>
  <si>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</si>
  <si>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</si>
  <si>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</si>
  <si>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</si>
  <si>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</si>
  <si>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</si>
  <si>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</si>
  <si>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</si>
  <si>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</si>
  <si>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</si>
  <si>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</si>
  <si>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</si>
  <si>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</si>
  <si>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</si>
  <si>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</si>
  <si>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</si>
  <si>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</si>
  <si>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</si>
  <si>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</si>
  <si>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</si>
  <si>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</si>
  <si>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</si>
  <si>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</si>
  <si>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</si>
  <si>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</si>
  <si>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</si>
  <si>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</si>
  <si>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</si>
  <si>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</si>
  <si>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</si>
  <si>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</si>
  <si>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</si>
  <si>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</si>
  <si>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</si>
  <si>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</si>
  <si>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</si>
  <si>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</si>
  <si>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</si>
  <si>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</si>
  <si>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</si>
  <si>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</si>
  <si>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</si>
  <si>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</si>
  <si>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</si>
  <si>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</si>
  <si>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</si>
  <si>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</si>
  <si>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</si>
  <si>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</si>
  <si>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</si>
  <si>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</si>
  <si>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</si>
  <si>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</si>
  <si>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</si>
  <si>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</si>
  <si>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</si>
  <si>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</si>
  <si>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</si>
  <si>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</si>
  <si>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</si>
  <si>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</si>
  <si>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</si>
  <si>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</si>
  <si>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</si>
  <si>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</si>
  <si>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</si>
  <si>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</si>
  <si>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</si>
  <si>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</si>
  <si>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</si>
  <si>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</si>
  <si>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</si>
  <si>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</si>
  <si>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</si>
  <si>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</si>
  <si>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</si>
  <si>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</si>
  <si>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</si>
  <si>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</si>
  <si>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</si>
  <si>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</si>
  <si>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</si>
  <si>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</si>
  <si>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</si>
  <si>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</si>
  <si>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</si>
  <si>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</si>
  <si>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</si>
  <si>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</si>
  <si>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</si>
  <si>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</si>
  <si>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</si>
  <si>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</si>
  <si>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</si>
  <si>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</si>
  <si>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</si>
  <si>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</si>
  <si>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</si>
  <si>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</si>
  <si>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</si>
  <si>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</si>
  <si>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</si>
  <si>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</si>
  <si>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</si>
  <si>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</si>
  <si>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</si>
  <si>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</si>
  <si>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</si>
  <si>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</si>
  <si>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</si>
  <si>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</si>
  <si>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</si>
  <si>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</si>
  <si>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</si>
  <si>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</si>
  <si>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</si>
  <si>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</si>
  <si>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</si>
  <si>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</si>
  <si>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</si>
  <si>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</si>
  <si>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</si>
  <si>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</si>
  <si>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</si>
  <si>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</si>
  <si>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</si>
  <si>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</si>
  <si>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</si>
  <si>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</si>
  <si>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</si>
  <si>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</si>
  <si>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</si>
  <si>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</si>
  <si>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</si>
  <si>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</si>
  <si>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</si>
  <si>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</si>
  <si>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</si>
  <si>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</si>
  <si>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</si>
  <si>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</si>
  <si>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</si>
  <si>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</si>
  <si>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</si>
  <si>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</si>
  <si>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</si>
  <si>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</si>
  <si>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</si>
  <si>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</si>
  <si>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</si>
  <si>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</si>
  <si>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</si>
  <si>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</si>
  <si>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</si>
  <si>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</si>
  <si>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</si>
  <si>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</si>
  <si>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</si>
  <si>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</si>
  <si>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</si>
  <si>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</si>
  <si>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</si>
  <si>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</si>
  <si>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</si>
  <si>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</si>
  <si>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</si>
  <si>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</si>
  <si>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</si>
  <si>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</si>
  <si>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</si>
  <si>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</si>
  <si>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</si>
  <si>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</si>
  <si>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</si>
  <si>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</si>
  <si>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</si>
  <si>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</si>
  <si>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</si>
  <si>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</si>
  <si>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</si>
  <si>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</si>
  <si>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</si>
  <si>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</si>
  <si>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</si>
  <si>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</si>
  <si>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</si>
  <si>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</si>
  <si>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</si>
  <si>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</si>
  <si>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</si>
  <si>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</si>
  <si>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</si>
  <si>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</si>
  <si>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</si>
  <si>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</si>
  <si>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</si>
  <si>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</si>
  <si>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</si>
  <si>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</si>
  <si>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</si>
  <si>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</si>
  <si>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</si>
  <si>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</si>
  <si>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</si>
  <si>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</si>
  <si>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</si>
  <si>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</si>
  <si>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</si>
  <si>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</si>
  <si>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</si>
  <si>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</si>
  <si>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</si>
  <si>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</si>
  <si>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</si>
  <si>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</si>
  <si>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</si>
  <si>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</si>
  <si>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</si>
  <si>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</si>
  <si>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</si>
  <si>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</si>
  <si>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</si>
  <si>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</si>
  <si>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</si>
  <si>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</si>
  <si>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</si>
  <si>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</si>
  <si>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</si>
  <si>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</si>
  <si>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</si>
  <si>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</si>
  <si>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</si>
  <si>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</si>
  <si>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</si>
  <si>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</si>
  <si>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</si>
  <si>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</si>
  <si>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</si>
  <si>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</si>
  <si>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</si>
  <si>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</si>
  <si>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</si>
  <si>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</si>
  <si>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</si>
  <si>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</si>
  <si>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</si>
  <si>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</si>
  <si>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</si>
  <si>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</si>
  <si>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</si>
  <si>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</si>
  <si>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</si>
  <si>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</si>
  <si>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</si>
  <si>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</si>
  <si>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</si>
  <si>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</si>
  <si>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</si>
  <si>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</si>
  <si>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</si>
  <si>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</si>
  <si>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</si>
  <si>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</si>
  <si>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</si>
  <si>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</si>
  <si>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</si>
  <si>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</si>
  <si>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</si>
  <si>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</si>
  <si>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</si>
  <si>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</si>
  <si>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</si>
  <si>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</si>
  <si>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</si>
  <si>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</si>
  <si>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</si>
  <si>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</si>
  <si>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</si>
  <si>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</si>
  <si>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</si>
  <si>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</si>
  <si>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</si>
  <si>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</si>
  <si>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</si>
  <si>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</si>
  <si>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</si>
  <si>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</si>
  <si>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</si>
  <si>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</si>
  <si>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</si>
  <si>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</si>
  <si>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</si>
  <si>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</si>
  <si>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</si>
  <si>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</si>
  <si>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</si>
  <si>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</si>
  <si>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</si>
  <si>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</si>
  <si>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</si>
  <si>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</si>
  <si>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</si>
  <si>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</si>
  <si>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</si>
  <si>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</si>
  <si>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</si>
  <si>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</si>
  <si>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</si>
  <si>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</si>
  <si>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</si>
  <si>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</si>
  <si>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</si>
  <si>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</si>
  <si>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</si>
  <si>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</si>
  <si>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</si>
  <si>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</si>
  <si>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</si>
  <si>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</si>
  <si>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</si>
  <si>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</si>
  <si>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</si>
  <si>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</si>
  <si>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</si>
  <si>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</si>
  <si>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</si>
  <si>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</si>
  <si>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</si>
  <si>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</si>
  <si>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</si>
  <si>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</si>
  <si>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</si>
  <si>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</si>
  <si>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</si>
  <si>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</si>
  <si>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</si>
  <si>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</si>
  <si>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</si>
  <si>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</si>
  <si>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</si>
  <si>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</si>
  <si>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</si>
  <si>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</si>
  <si>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</si>
  <si>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</si>
  <si>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</si>
  <si>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</si>
  <si>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</si>
  <si>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</si>
  <si>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</si>
  <si>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</si>
  <si>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</si>
  <si>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</si>
  <si>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</si>
  <si>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</si>
  <si>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</si>
  <si>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</si>
  <si>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</si>
  <si>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</si>
  <si>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</si>
  <si>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</si>
  <si>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</si>
  <si>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</si>
  <si>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</si>
  <si>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</si>
  <si>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</si>
  <si>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</si>
  <si>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</si>
  <si>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</si>
  <si>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</si>
  <si>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</si>
  <si>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</si>
  <si>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</si>
  <si>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</si>
  <si>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</si>
  <si>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</si>
  <si>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</si>
  <si>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</si>
  <si>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</si>
  <si>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</si>
  <si>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</si>
  <si>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</si>
  <si>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</si>
  <si>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</si>
  <si>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</si>
  <si>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</si>
  <si>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</si>
  <si>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</si>
  <si>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</si>
  <si>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</si>
  <si>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</si>
  <si>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</si>
  <si>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</si>
  <si>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</si>
  <si>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</si>
  <si>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</si>
  <si>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</si>
  <si>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</si>
  <si>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</si>
  <si>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</si>
  <si>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</si>
  <si>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</si>
  <si>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</si>
  <si>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</si>
  <si>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</si>
  <si>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</si>
  <si>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</si>
  <si>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</si>
  <si>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</si>
  <si>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</si>
  <si>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</si>
  <si>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</si>
  <si>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</si>
  <si>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</si>
  <si>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</si>
  <si>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</si>
  <si>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</si>
  <si>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</si>
  <si>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</si>
  <si>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</si>
  <si>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</si>
  <si>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</si>
  <si>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</si>
  <si>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</si>
  <si>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</si>
  <si>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</si>
  <si>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</si>
  <si>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</si>
  <si>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</si>
  <si>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</si>
  <si>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</si>
  <si>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</si>
  <si>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</si>
  <si>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</si>
  <si>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</si>
  <si>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</si>
  <si>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</si>
  <si>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</si>
  <si>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</si>
  <si>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</si>
  <si>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</si>
  <si>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</si>
  <si>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</si>
  <si>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</si>
  <si>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</si>
  <si>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</si>
  <si>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</si>
  <si>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</si>
  <si>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</si>
  <si>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</si>
  <si>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</si>
  <si>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</si>
  <si>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</si>
  <si>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</si>
  <si>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</si>
  <si>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</si>
  <si>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</si>
  <si>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</si>
  <si>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</si>
  <si>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</si>
  <si>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</si>
  <si>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</si>
  <si>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</si>
  <si>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</si>
  <si>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</si>
  <si>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</si>
  <si>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</si>
  <si>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</si>
  <si>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</si>
  <si>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</si>
  <si>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</si>
  <si>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</si>
  <si>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</si>
  <si>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</si>
  <si>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</si>
  <si>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</si>
  <si>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</si>
  <si>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</si>
  <si>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</si>
  <si>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</si>
  <si>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</si>
  <si>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</si>
  <si>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</si>
  <si>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</si>
  <si>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</si>
  <si>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</si>
  <si>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</si>
  <si>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</si>
  <si>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</si>
  <si>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</si>
  <si>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</si>
  <si>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</si>
  <si>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</si>
  <si>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</si>
  <si>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</si>
  <si>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</si>
  <si>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</si>
  <si>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</si>
  <si>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</si>
  <si>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</si>
  <si>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</si>
  <si>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</si>
  <si>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</si>
  <si>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</si>
  <si>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</si>
  <si>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</si>
  <si>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</si>
  <si>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</si>
  <si>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</si>
  <si>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</si>
  <si>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</si>
  <si>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</si>
  <si>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</si>
  <si>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</si>
  <si>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</si>
  <si>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</si>
  <si>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</si>
  <si>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</si>
  <si>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</si>
  <si>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</si>
  <si>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</si>
  <si>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</si>
  <si>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</si>
  <si>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</si>
  <si>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</si>
  <si>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</si>
  <si>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</si>
  <si>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</si>
  <si>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</si>
  <si>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</si>
  <si>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</si>
  <si>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</si>
  <si>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</si>
  <si>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</si>
  <si>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</si>
  <si>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</si>
  <si>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</si>
  <si>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</si>
  <si>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</si>
  <si>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</si>
  <si>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</si>
  <si>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</si>
  <si>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</si>
  <si>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</si>
  <si>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</si>
  <si>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</si>
  <si>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</si>
  <si>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</si>
  <si>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</si>
  <si>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</si>
  <si>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</si>
  <si>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</si>
  <si>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</si>
  <si>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</si>
  <si>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</si>
  <si>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</si>
  <si>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</si>
  <si>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</si>
  <si>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</si>
  <si>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</si>
  <si>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</si>
  <si>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</si>
  <si>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</si>
  <si>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</si>
  <si>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</si>
  <si>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</si>
  <si>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</si>
  <si>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</si>
  <si>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</si>
  <si>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</si>
  <si>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</si>
  <si>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</si>
  <si>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</si>
  <si>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</si>
  <si>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</si>
  <si>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</si>
  <si>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</si>
  <si>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</si>
  <si>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</si>
  <si>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</si>
  <si>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</si>
  <si>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</si>
  <si>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</si>
  <si>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</si>
  <si>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</si>
  <si>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</si>
  <si>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</si>
  <si>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</si>
  <si>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</si>
  <si>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</si>
  <si>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</si>
  <si>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</si>
  <si>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</si>
  <si>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</si>
  <si>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</si>
  <si>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</si>
  <si>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</si>
  <si>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</si>
  <si>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</si>
  <si>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</si>
  <si>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</si>
  <si>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</si>
  <si>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</si>
  <si>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</si>
  <si>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</si>
  <si>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</si>
  <si>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</si>
  <si>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</si>
  <si>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</si>
  <si>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</si>
  <si>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</si>
  <si>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</si>
  <si>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</si>
  <si>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</si>
  <si>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</si>
  <si>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</si>
  <si>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</si>
  <si>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</si>
  <si>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</si>
  <si>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</si>
  <si>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</si>
  <si>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</si>
  <si>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</si>
  <si>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</si>
  <si>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</si>
  <si>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</si>
  <si>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</si>
  <si>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</si>
  <si>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</si>
  <si>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</si>
  <si>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</si>
  <si>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</si>
  <si>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</si>
  <si>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</si>
  <si>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</si>
  <si>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</si>
  <si>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</si>
  <si>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</si>
  <si>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</si>
  <si>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</si>
  <si>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</si>
  <si>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</si>
  <si>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</si>
  <si>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</si>
  <si>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</si>
  <si>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</si>
  <si>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</si>
  <si>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</si>
  <si>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</si>
  <si>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</si>
  <si>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</si>
  <si>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</si>
  <si>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</si>
  <si>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</si>
  <si>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</si>
  <si>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</si>
  <si>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</si>
  <si>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</si>
  <si>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</si>
  <si>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</si>
  <si>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</si>
  <si>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</si>
  <si>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</si>
  <si>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</si>
  <si>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</si>
  <si>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</si>
  <si>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</si>
  <si>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</si>
  <si>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</si>
  <si>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</si>
  <si>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</si>
  <si>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</si>
  <si>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</si>
  <si>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</si>
  <si>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</si>
  <si>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</si>
  <si>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</si>
  <si>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</si>
  <si>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</si>
  <si>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</si>
  <si>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</si>
  <si>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</si>
  <si>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</si>
  <si>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</si>
  <si>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</si>
  <si>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</si>
  <si>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</si>
  <si>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</si>
  <si>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</si>
  <si>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</si>
  <si>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</si>
  <si>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</si>
  <si>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</si>
  <si>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</si>
  <si>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</si>
  <si>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</si>
  <si>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</si>
  <si>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</si>
  <si>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</si>
  <si>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</si>
  <si>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</si>
  <si>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</si>
  <si>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</si>
  <si>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</si>
  <si>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</si>
  <si>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</si>
  <si>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</si>
  <si>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</si>
  <si>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</si>
  <si>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</si>
  <si>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</si>
  <si>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</si>
  <si>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</si>
  <si>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</si>
  <si>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</si>
  <si>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</si>
  <si>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</si>
  <si>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</si>
  <si>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</si>
  <si>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</si>
  <si>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</si>
  <si>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</si>
  <si>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</si>
  <si>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</si>
  <si>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</si>
  <si>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</si>
  <si>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</si>
  <si>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</si>
  <si>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</si>
  <si>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</si>
  <si>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</si>
  <si>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</si>
  <si>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</si>
  <si>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</si>
  <si>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</si>
  <si>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</si>
  <si>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</si>
  <si>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</si>
  <si>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</si>
  <si>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</si>
  <si>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</si>
  <si>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</si>
  <si>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</si>
  <si>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</si>
  <si>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</si>
  <si>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</si>
  <si>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</si>
  <si>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</si>
  <si>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</si>
  <si>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</si>
  <si>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</si>
  <si>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</si>
  <si>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</si>
  <si>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</si>
  <si>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</si>
  <si>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</si>
  <si>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</si>
  <si>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</si>
  <si>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</si>
  <si>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</si>
  <si>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</si>
  <si>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</si>
  <si>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</si>
  <si>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</si>
  <si>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</si>
  <si>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</si>
  <si>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</si>
  <si>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</si>
  <si>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</si>
  <si>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</si>
  <si>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</si>
  <si>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</si>
  <si>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</si>
  <si>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</si>
  <si>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</si>
  <si>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</si>
  <si>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</si>
  <si>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</si>
  <si>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</si>
  <si>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</si>
  <si>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</si>
  <si>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</si>
  <si>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</si>
  <si>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</si>
  <si>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</si>
  <si>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</si>
  <si>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</si>
  <si>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</si>
  <si>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</si>
  <si>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</si>
  <si>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</si>
  <si>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</si>
  <si>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</si>
  <si>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</si>
  <si>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</si>
  <si>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</si>
  <si>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</si>
  <si>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</si>
  <si>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</si>
  <si>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</si>
  <si>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</si>
  <si>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</si>
  <si>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</si>
  <si>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</si>
  <si>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</si>
  <si>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</si>
  <si>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</si>
  <si>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</si>
  <si>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</si>
  <si>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</si>
  <si>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</si>
  <si>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</si>
  <si>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</si>
  <si>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</si>
  <si>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</si>
  <si>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</si>
  <si>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</si>
  <si>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</si>
  <si>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</si>
  <si>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</si>
  <si>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</si>
  <si>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</si>
  <si>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</si>
  <si>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</si>
  <si>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</si>
  <si>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</si>
  <si>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</si>
  <si>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</si>
  <si>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</si>
  <si>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</si>
  <si>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</si>
  <si>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</si>
  <si>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</si>
  <si>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</si>
  <si>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</si>
  <si>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</si>
  <si>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</si>
  <si>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</si>
  <si>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</si>
  <si>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</si>
  <si>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</si>
  <si>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</si>
  <si>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</si>
  <si>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</si>
  <si>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</si>
  <si>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</si>
  <si>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</si>
  <si>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</si>
  <si>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</si>
  <si>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</si>
  <si>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</si>
  <si>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</si>
  <si>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</si>
  <si>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</si>
  <si>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</si>
  <si>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</si>
  <si>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</si>
  <si>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</si>
  <si>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</si>
  <si>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</si>
  <si>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</si>
  <si>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</si>
  <si>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</si>
  <si>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</si>
  <si>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</si>
  <si>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</si>
  <si>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</si>
  <si>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</si>
  <si>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</si>
  <si>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</si>
  <si>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</si>
  <si>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</si>
  <si>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</si>
  <si>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</si>
  <si>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</si>
  <si>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</si>
  <si>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</si>
  <si>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</si>
  <si>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</si>
  <si>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</si>
  <si>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</si>
  <si>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</si>
  <si>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</si>
  <si>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</si>
  <si>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</si>
  <si>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</si>
  <si>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</si>
  <si>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</si>
  <si>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</si>
  <si>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</si>
  <si>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</si>
  <si>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</si>
  <si>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</si>
  <si>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</si>
  <si>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</si>
  <si>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</si>
  <si>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</si>
  <si>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</si>
  <si>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</si>
  <si>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</si>
  <si>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</si>
  <si>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</si>
  <si>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</si>
  <si>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</si>
  <si>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</si>
  <si>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</si>
  <si>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</si>
  <si>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</si>
  <si>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</si>
  <si>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</si>
  <si>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</si>
  <si>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</si>
  <si>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</si>
  <si>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</si>
  <si>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</si>
  <si>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</si>
  <si>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</si>
  <si>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</si>
  <si>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</si>
  <si>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</si>
  <si>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</si>
  <si>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</si>
  <si>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</si>
  <si>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</si>
  <si>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</si>
  <si>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</si>
  <si>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</si>
  <si>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</si>
  <si>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</si>
  <si>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</si>
  <si>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</si>
  <si>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</si>
  <si>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</si>
  <si>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</si>
  <si>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</si>
  <si>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</si>
  <si>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</si>
  <si>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</si>
  <si>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</si>
  <si>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</si>
  <si>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</si>
  <si>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</si>
  <si>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</si>
  <si>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</si>
  <si>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</si>
  <si>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</si>
  <si>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</si>
  <si>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</si>
  <si>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</si>
  <si>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</si>
  <si>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</si>
  <si>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</si>
  <si>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</si>
  <si>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</si>
  <si>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</si>
  <si>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</si>
  <si>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</si>
  <si>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</si>
  <si>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</si>
  <si>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</si>
  <si>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</si>
  <si>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</si>
  <si>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</si>
  <si>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</si>
  <si>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</si>
  <si>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</si>
  <si>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</si>
  <si>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</si>
  <si>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</si>
  <si>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</si>
  <si>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</si>
  <si>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</si>
  <si>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</si>
  <si>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</si>
  <si>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</si>
  <si>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</si>
  <si>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</si>
  <si>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</si>
  <si>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</si>
  <si>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</si>
  <si>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</si>
  <si>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</si>
  <si>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</si>
  <si>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</si>
  <si>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</si>
  <si>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</si>
  <si>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</si>
  <si>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</si>
  <si>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</si>
  <si>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</si>
  <si>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</si>
  <si>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</si>
  <si>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</si>
  <si>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</si>
  <si>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</si>
  <si>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</si>
  <si>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</si>
  <si>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</si>
  <si>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</si>
  <si>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</si>
  <si>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</si>
  <si>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</si>
  <si>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</si>
  <si>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</si>
  <si>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</si>
  <si>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</si>
  <si>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</si>
  <si>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</si>
  <si>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</si>
  <si>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</si>
  <si>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</si>
  <si>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</si>
  <si>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</si>
  <si>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</si>
  <si>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</si>
  <si>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</si>
  <si>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</si>
  <si>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</si>
  <si>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</si>
  <si>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</si>
  <si>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</si>
  <si>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</si>
  <si>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</si>
  <si>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</si>
  <si>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</si>
  <si>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</si>
  <si>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</si>
  <si>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</si>
  <si>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</si>
  <si>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</si>
  <si>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</si>
  <si>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</si>
  <si>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</si>
  <si>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</si>
  <si>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</si>
  <si>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</si>
  <si>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</si>
  <si>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</si>
  <si>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</si>
  <si>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</si>
  <si>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</si>
  <si>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</si>
  <si>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</si>
  <si>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</si>
  <si>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</si>
  <si>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</si>
  <si>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</si>
  <si>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</si>
  <si>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</si>
  <si>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</si>
  <si>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</si>
  <si>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</si>
  <si>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</si>
  <si>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</si>
  <si>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</si>
  <si>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</si>
  <si>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</si>
  <si>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</si>
  <si>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</si>
  <si>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</si>
  <si>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</si>
  <si>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</si>
  <si>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</si>
  <si>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</si>
  <si>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</si>
  <si>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</si>
  <si>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</si>
  <si>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</si>
  <si>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</si>
  <si>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</si>
  <si>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</si>
  <si>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</si>
  <si>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</si>
  <si>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</si>
  <si>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</si>
  <si>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</si>
  <si>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</si>
  <si>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</si>
  <si>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</si>
  <si>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</si>
  <si>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</si>
  <si>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</si>
  <si>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</si>
  <si>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</si>
  <si>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</si>
  <si>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</si>
  <si>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</si>
  <si>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</si>
  <si>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</si>
  <si>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</si>
  <si>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</si>
  <si>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</si>
  <si>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</si>
  <si>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</si>
  <si>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</si>
  <si>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</si>
  <si>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</si>
  <si>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</si>
  <si>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</si>
  <si>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</si>
  <si>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</si>
  <si>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</si>
  <si>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</si>
  <si>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</si>
  <si>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</si>
  <si>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</si>
  <si>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</si>
  <si>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</si>
  <si>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</si>
  <si>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</si>
  <si>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</si>
  <si>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</si>
  <si>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</si>
  <si>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</si>
  <si>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</si>
  <si>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</si>
  <si>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</si>
  <si>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</si>
  <si>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</si>
  <si>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</si>
  <si>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</si>
  <si>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</si>
  <si>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</si>
  <si>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</si>
  <si>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</si>
  <si>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</si>
  <si>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</si>
  <si>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</si>
  <si>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</si>
  <si>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</si>
  <si>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</si>
  <si>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</si>
  <si>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</si>
  <si>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</si>
  <si>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</si>
  <si>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</si>
  <si>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</si>
  <si>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</si>
  <si>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</si>
  <si>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</si>
  <si>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</si>
  <si>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</si>
  <si>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</si>
  <si>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</si>
  <si>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</si>
  <si>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</si>
  <si>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</si>
  <si>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</si>
  <si>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</si>
  <si>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</si>
  <si>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</si>
  <si>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</si>
  <si>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</si>
  <si>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</si>
  <si>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</si>
  <si>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</si>
  <si>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</si>
  <si>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</si>
  <si>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</si>
  <si>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</si>
  <si>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</si>
  <si>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</si>
  <si>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</si>
  <si>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</si>
  <si>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</si>
  <si>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</si>
  <si>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</si>
  <si>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</si>
  <si>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</si>
  <si>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</si>
  <si>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</si>
  <si>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</si>
  <si>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</si>
  <si>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</si>
  <si>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</si>
  <si>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</si>
  <si>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</si>
  <si>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</si>
  <si>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</si>
  <si>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</si>
  <si>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</si>
  <si>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</si>
  <si>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</si>
  <si>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</si>
  <si>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</si>
  <si>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</si>
  <si>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</si>
  <si>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</si>
  <si>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</si>
  <si>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</si>
  <si>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</si>
  <si>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</si>
  <si>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</si>
  <si>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</si>
  <si>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</si>
  <si>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</si>
  <si>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</si>
  <si>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</si>
  <si>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</si>
  <si>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</si>
  <si>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</si>
  <si>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</si>
  <si>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</si>
  <si>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</si>
  <si>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</si>
  <si>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</si>
  <si>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</si>
  <si>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</si>
  <si>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</si>
  <si>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</si>
  <si>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</si>
  <si>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</si>
  <si>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</si>
  <si>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</si>
  <si>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</si>
  <si>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</si>
  <si>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</si>
  <si>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</si>
  <si>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</si>
  <si>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</si>
  <si>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</si>
  <si>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</si>
  <si>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</si>
  <si>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</si>
  <si>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</si>
  <si>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</si>
  <si>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</si>
  <si>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</si>
  <si>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</si>
  <si>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</si>
  <si>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</si>
  <si>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</si>
  <si>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</si>
  <si>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</si>
  <si>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</si>
  <si>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</si>
  <si>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</si>
  <si>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</si>
  <si>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</si>
  <si>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</si>
  <si>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</si>
  <si>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</si>
  <si>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</si>
  <si>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</si>
  <si>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</si>
  <si>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</si>
  <si>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</si>
  <si>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</si>
  <si>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</si>
  <si>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</si>
  <si>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</si>
  <si>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</si>
  <si>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</si>
  <si>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</si>
  <si>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</si>
  <si>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</si>
  <si>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</si>
  <si>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</si>
  <si>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</si>
  <si>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</si>
  <si>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</si>
  <si>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</si>
  <si>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</si>
  <si>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</si>
  <si>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</si>
  <si>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</si>
  <si>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</si>
  <si>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</si>
  <si>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</si>
  <si>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</si>
  <si>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</si>
  <si>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</si>
  <si>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</si>
  <si>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</si>
  <si>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</si>
  <si>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</si>
  <si>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</si>
  <si>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</si>
  <si>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</si>
  <si>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</si>
  <si>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</si>
  <si>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</si>
  <si>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</si>
  <si>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</si>
  <si>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</si>
  <si>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</si>
  <si>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</si>
  <si>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</si>
  <si>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</si>
  <si>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</si>
  <si>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</si>
  <si>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</si>
  <si>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</si>
  <si>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</si>
  <si>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</si>
  <si>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</si>
  <si>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</si>
  <si>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</si>
  <si>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</si>
  <si>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</si>
  <si>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</si>
  <si>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</si>
  <si>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</si>
  <si>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</si>
  <si>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</si>
  <si>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</si>
  <si>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</si>
  <si>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</si>
  <si>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</si>
  <si>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</si>
  <si>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</si>
  <si>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</si>
  <si>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</si>
  <si>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</si>
  <si>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</si>
  <si>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</si>
  <si>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</si>
  <si>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</si>
  <si>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</si>
  <si>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</si>
  <si>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</si>
  <si>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</si>
  <si>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</si>
  <si>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</si>
  <si>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</si>
  <si>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</si>
  <si>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</si>
  <si>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</si>
  <si>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</si>
  <si>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</si>
  <si>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</si>
  <si>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</si>
  <si>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</si>
  <si>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</si>
  <si>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</si>
  <si>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</si>
  <si>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</si>
  <si>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</si>
  <si>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</si>
  <si>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</si>
  <si>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</si>
  <si>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</si>
  <si>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</si>
  <si>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</si>
  <si>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</si>
  <si>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</si>
  <si>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</si>
  <si>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</si>
  <si>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</si>
  <si>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</si>
  <si>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</si>
  <si>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</si>
  <si>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</si>
  <si>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</si>
  <si>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</si>
  <si>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</si>
  <si>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</si>
  <si>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</si>
  <si>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</si>
  <si>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</si>
  <si>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</si>
  <si>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</si>
  <si>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</si>
  <si>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</si>
  <si>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</si>
  <si>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</si>
  <si>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</si>
  <si>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</si>
  <si>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</si>
  <si>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</si>
  <si>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</si>
  <si>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</si>
  <si>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</si>
  <si>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</si>
  <si>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</si>
  <si>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</si>
  <si>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</si>
  <si>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</si>
  <si>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</si>
  <si>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</si>
  <si>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</si>
  <si>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</si>
  <si>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</si>
  <si>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</si>
  <si>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</si>
  <si>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</si>
  <si>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</si>
  <si>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</si>
  <si>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</si>
  <si>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</si>
  <si>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</si>
  <si>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</si>
  <si>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</si>
  <si>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</si>
  <si>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</si>
  <si>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</si>
  <si>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</si>
  <si>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</si>
  <si>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</si>
  <si>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</si>
  <si>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</si>
  <si>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</si>
  <si>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</si>
  <si>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</si>
  <si>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</si>
  <si>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</si>
  <si>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</si>
  <si>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</si>
  <si>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</si>
  <si>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</si>
  <si>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</si>
  <si>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</si>
  <si>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</si>
  <si>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</si>
  <si>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</si>
  <si>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</si>
  <si>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</si>
  <si>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</si>
  <si>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</si>
  <si>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</si>
  <si>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</si>
  <si>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</si>
  <si>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</si>
  <si>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</si>
  <si>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</si>
  <si>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</si>
  <si>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</si>
  <si>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</si>
  <si>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</si>
  <si>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</si>
  <si>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</si>
  <si>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</si>
  <si>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</si>
  <si>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</si>
  <si>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</si>
  <si>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</si>
  <si>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</si>
  <si>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</si>
  <si>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</si>
  <si>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</si>
  <si>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</si>
  <si>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</si>
  <si>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</si>
  <si>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</si>
  <si>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</si>
  <si>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</si>
  <si>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</si>
  <si>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</si>
  <si>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</si>
  <si>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</si>
  <si>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</si>
  <si>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</si>
  <si>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</si>
  <si>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</si>
  <si>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</si>
  <si>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</si>
  <si>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</si>
  <si>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</si>
  <si>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</si>
  <si>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</si>
  <si>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</si>
  <si>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</si>
  <si>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</si>
  <si>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</si>
  <si>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</si>
  <si>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</si>
  <si>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</si>
  <si>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</si>
  <si>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</si>
  <si>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</si>
  <si>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</si>
  <si>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</si>
  <si>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</si>
  <si>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</si>
  <si>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</si>
  <si>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</si>
  <si>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</si>
  <si>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</si>
  <si>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</si>
  <si>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</si>
  <si>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</si>
  <si>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</si>
  <si>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</si>
  <si>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</si>
  <si>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</si>
  <si>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</si>
  <si>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</si>
  <si>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</si>
  <si>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</si>
  <si>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</si>
  <si>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</si>
  <si>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</si>
  <si>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</si>
  <si>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</si>
  <si>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</si>
  <si>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</si>
  <si>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</si>
  <si>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</si>
  <si>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</si>
  <si>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</si>
  <si>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</si>
  <si>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</si>
  <si>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</si>
  <si>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</si>
  <si>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</si>
  <si>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</si>
  <si>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</si>
  <si>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</si>
  <si>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</si>
  <si>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</si>
  <si>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</si>
  <si>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</si>
  <si>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</si>
  <si>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</si>
  <si>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</si>
  <si>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</si>
  <si>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</si>
  <si>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</si>
  <si>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</si>
  <si>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</si>
  <si>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</si>
  <si>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</si>
  <si>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</si>
  <si>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</si>
  <si>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</si>
  <si>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</si>
  <si>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</si>
  <si>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</si>
  <si>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</si>
  <si>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</si>
  <si>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</si>
  <si>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</si>
  <si>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</si>
  <si>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</si>
  <si>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</si>
  <si>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</si>
  <si>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</si>
  <si>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</si>
  <si>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</si>
  <si>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</si>
  <si>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</si>
  <si>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</si>
  <si>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</si>
  <si>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</si>
  <si>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</si>
  <si>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</si>
  <si>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</si>
  <si>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</si>
  <si>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</si>
  <si>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</si>
  <si>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</si>
  <si>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</si>
  <si>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</si>
  <si>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</si>
  <si>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</si>
  <si>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</si>
  <si>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</si>
  <si>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</si>
  <si>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</si>
  <si>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</si>
  <si>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</si>
  <si>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</si>
  <si>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</si>
  <si>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</si>
  <si>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</si>
  <si>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</si>
  <si>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</si>
  <si>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</si>
  <si>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</si>
  <si>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</si>
  <si>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</si>
  <si>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</si>
  <si>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</si>
  <si>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</si>
  <si>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</si>
  <si>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</si>
  <si>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</si>
  <si>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</si>
  <si>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</si>
  <si>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</si>
  <si>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</si>
  <si>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</si>
  <si>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</si>
  <si>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</si>
  <si>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</si>
  <si>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</si>
  <si>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</si>
  <si>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</si>
  <si>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</si>
  <si>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</si>
  <si>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</si>
  <si>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</si>
  <si>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</si>
  <si>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</si>
  <si>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</si>
  <si>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</si>
  <si>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</si>
  <si>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</si>
  <si>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</si>
  <si>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</si>
  <si>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</si>
  <si>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</si>
  <si>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</si>
  <si>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</si>
  <si>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</si>
  <si>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</si>
  <si>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</si>
  <si>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</si>
  <si>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</si>
  <si>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</si>
  <si>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</si>
  <si>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</si>
  <si>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</si>
  <si>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</si>
  <si>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</si>
  <si>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</si>
  <si>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</si>
  <si>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</si>
  <si>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</si>
  <si>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</si>
  <si>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</si>
  <si>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</si>
  <si>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</si>
  <si>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</si>
  <si>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</si>
  <si>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</si>
  <si>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</si>
  <si>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</si>
  <si>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</si>
  <si>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</si>
  <si>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</si>
  <si>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</si>
  <si>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</si>
  <si>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</si>
  <si>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</si>
  <si>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</si>
  <si>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</si>
  <si>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</si>
  <si>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</si>
  <si>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</si>
  <si>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</si>
  <si>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</si>
  <si>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</si>
  <si>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</si>
  <si>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</si>
  <si>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</si>
  <si>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</si>
  <si>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</si>
  <si>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</si>
  <si>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</si>
  <si>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</si>
  <si>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</si>
  <si>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</si>
  <si>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</si>
  <si>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</si>
  <si>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</si>
  <si>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</si>
  <si>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</si>
  <si>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</si>
  <si>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</si>
  <si>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</si>
  <si>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</si>
  <si>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</si>
  <si>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</si>
  <si>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</si>
  <si>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</si>
  <si>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</si>
  <si>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</si>
  <si>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</si>
  <si>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</si>
  <si>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</si>
  <si>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</si>
  <si>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</si>
  <si>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</si>
  <si>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</si>
  <si>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</si>
  <si>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</si>
  <si>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</si>
  <si>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</si>
  <si>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</si>
  <si>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</si>
  <si>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</si>
  <si>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</si>
  <si>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</si>
  <si>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</si>
  <si>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</si>
  <si>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</si>
  <si>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</si>
  <si>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</si>
  <si>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</si>
  <si>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</si>
  <si>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</si>
  <si>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</si>
  <si>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</si>
  <si>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</si>
  <si>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</si>
  <si>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</si>
  <si>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</si>
  <si>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</si>
  <si>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</si>
  <si>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</si>
  <si>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</si>
  <si>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</si>
  <si>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</si>
  <si>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</si>
  <si>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</si>
  <si>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</si>
  <si>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</si>
  <si>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</si>
  <si>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</si>
  <si>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</si>
  <si>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</si>
  <si>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</si>
  <si>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</si>
  <si>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</si>
  <si>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</si>
  <si>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</si>
  <si>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</si>
  <si>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</si>
  <si>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</si>
  <si>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</si>
  <si>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</si>
  <si>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</si>
  <si>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</si>
  <si>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</si>
  <si>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</si>
  <si>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</si>
  <si>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</si>
  <si>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</si>
  <si>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</si>
  <si>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</si>
  <si>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</si>
  <si>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</si>
  <si>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</si>
  <si>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</si>
  <si>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</si>
  <si>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</si>
  <si>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</si>
  <si>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</si>
  <si>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</si>
  <si>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</si>
  <si>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</si>
  <si>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</si>
  <si>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</si>
  <si>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</si>
  <si>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</si>
  <si>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</si>
  <si>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</si>
  <si>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</si>
  <si>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</si>
  <si>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</si>
  <si>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</si>
  <si>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</si>
  <si>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</si>
  <si>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</si>
  <si>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</si>
  <si>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</si>
  <si>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</si>
  <si>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</si>
  <si>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</si>
  <si>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</si>
  <si>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</si>
  <si>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</si>
  <si>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</si>
  <si>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</si>
  <si>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</si>
  <si>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</si>
  <si>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</si>
  <si>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</si>
  <si>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</si>
  <si>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</si>
  <si>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</si>
  <si>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</si>
  <si>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</si>
  <si>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</si>
  <si>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</si>
  <si>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</si>
  <si>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</si>
  <si>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</si>
  <si>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</si>
  <si>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</si>
  <si>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</si>
  <si>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</si>
  <si>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</si>
  <si>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</si>
  <si>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</si>
  <si>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</si>
  <si>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</si>
  <si>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</si>
  <si>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</si>
  <si>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</si>
  <si>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</si>
  <si>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</si>
  <si>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</si>
  <si>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</si>
  <si>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</si>
  <si>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</si>
  <si>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</si>
  <si>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</si>
  <si>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</si>
  <si>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</si>
  <si>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</si>
  <si>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</si>
  <si>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</si>
  <si>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</si>
  <si>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</si>
  <si>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</si>
  <si>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</si>
  <si>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</si>
  <si>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</si>
  <si>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</si>
  <si>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</si>
  <si>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</si>
  <si>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</si>
  <si>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</si>
  <si>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</si>
  <si>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</si>
  <si>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</si>
  <si>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</si>
  <si>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</si>
  <si>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</si>
  <si>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</si>
  <si>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</si>
  <si>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</si>
  <si>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</si>
  <si>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</si>
  <si>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</si>
  <si>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</si>
  <si>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</si>
  <si>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</si>
  <si>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</si>
  <si>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</si>
  <si>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</si>
  <si>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</si>
  <si>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</si>
  <si>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</si>
  <si>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</si>
  <si>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</si>
  <si>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</si>
  <si>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</si>
  <si>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</si>
  <si>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</si>
  <si>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</si>
  <si>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</si>
  <si>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</si>
  <si>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</si>
  <si>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</si>
  <si>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</si>
  <si>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</si>
  <si>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</si>
  <si>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</si>
  <si>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</si>
  <si>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</si>
  <si>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</si>
  <si>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</si>
  <si>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</si>
  <si>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</si>
  <si>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</si>
  <si>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</si>
  <si>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</si>
  <si>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</si>
  <si>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</si>
  <si>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</si>
  <si>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</si>
  <si>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</si>
  <si>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</si>
  <si>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</si>
  <si>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</si>
  <si>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</si>
  <si>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</si>
  <si>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</si>
  <si>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</si>
  <si>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</si>
  <si>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</si>
  <si>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</si>
  <si>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</si>
  <si>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</si>
  <si>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</si>
  <si>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</si>
  <si>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</si>
  <si>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</si>
  <si>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</si>
  <si>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</si>
  <si>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</si>
  <si>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</si>
  <si>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</si>
  <si>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</si>
  <si>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</si>
  <si>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</si>
  <si>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</si>
  <si>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</si>
  <si>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</si>
  <si>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</si>
  <si>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</si>
  <si>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</si>
  <si>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</si>
  <si>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</si>
  <si>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</si>
  <si>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</si>
  <si>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</si>
  <si>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</si>
  <si>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</si>
  <si>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</si>
  <si>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</si>
  <si>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</si>
  <si>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</si>
  <si>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</si>
  <si>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</si>
  <si>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</si>
  <si>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</si>
  <si>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</si>
  <si>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</si>
  <si>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</si>
  <si>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</si>
  <si>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</si>
  <si>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</si>
  <si>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</si>
  <si>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</si>
  <si>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</si>
  <si>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</si>
  <si>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</si>
  <si>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</si>
  <si>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</si>
  <si>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</si>
  <si>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</si>
  <si>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</si>
  <si>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</si>
  <si>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</si>
  <si>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</si>
  <si>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</si>
  <si>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</si>
  <si>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</si>
  <si>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</si>
  <si>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</si>
  <si>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</si>
  <si>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</si>
  <si>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</si>
  <si>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</si>
  <si>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</si>
  <si>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</si>
  <si>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</si>
  <si>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</si>
  <si>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</si>
  <si>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</si>
  <si>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</si>
  <si>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</si>
  <si>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</si>
  <si>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</si>
  <si>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</si>
  <si>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</si>
  <si>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</si>
  <si>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</si>
  <si>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</si>
  <si>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</si>
  <si>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</si>
  <si>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</si>
  <si>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</si>
  <si>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</si>
  <si>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</si>
  <si>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</si>
  <si>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</si>
  <si>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</si>
  <si>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</si>
  <si>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</si>
  <si>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</si>
  <si>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</si>
  <si>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</si>
  <si>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</si>
  <si>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</si>
  <si>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</si>
  <si>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</si>
  <si>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</si>
  <si>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</si>
  <si>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</si>
  <si>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</si>
  <si>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</si>
  <si>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</si>
  <si>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</si>
  <si>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</si>
  <si>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</si>
  <si>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</si>
  <si>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</si>
  <si>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</si>
  <si>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</si>
  <si>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</si>
  <si>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</si>
  <si>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</si>
  <si>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</si>
  <si>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</si>
  <si>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</si>
  <si>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</si>
  <si>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</si>
  <si>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</si>
  <si>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</si>
  <si>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</si>
  <si>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</si>
  <si>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</si>
  <si>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</si>
  <si>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</si>
  <si>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</si>
  <si>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</si>
  <si>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</si>
  <si>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</si>
  <si>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</si>
  <si>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</si>
  <si>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</si>
  <si>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</si>
  <si>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</si>
  <si>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</si>
  <si>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</si>
  <si>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</si>
  <si>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</si>
  <si>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</si>
  <si>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</si>
  <si>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</si>
  <si>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</si>
  <si>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</si>
  <si>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</si>
  <si>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</si>
  <si>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</si>
  <si>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</si>
  <si>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</si>
  <si>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</si>
  <si>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</si>
  <si>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</si>
  <si>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</si>
  <si>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</si>
  <si>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</si>
  <si>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</si>
  <si>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</si>
  <si>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</si>
  <si>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</si>
  <si>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</si>
  <si>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</si>
  <si>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</si>
  <si>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</si>
  <si>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</si>
  <si>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</si>
  <si>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</si>
  <si>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</si>
  <si>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</si>
  <si>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</si>
  <si>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</si>
  <si>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</si>
  <si>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</si>
  <si>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</si>
  <si>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</si>
  <si>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</si>
  <si>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</si>
  <si>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</si>
  <si>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</si>
  <si>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</si>
  <si>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</si>
  <si>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</si>
  <si>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</si>
  <si>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</si>
  <si>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</si>
  <si>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</si>
  <si>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</si>
  <si>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</si>
  <si>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</si>
  <si>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</si>
  <si>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</si>
  <si>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</si>
  <si>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</si>
  <si>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</si>
  <si>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</si>
  <si>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</si>
  <si>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</si>
  <si>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</si>
  <si>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</si>
  <si>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</si>
  <si>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</si>
  <si>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</si>
  <si>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</si>
  <si>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</si>
  <si>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</si>
  <si>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</si>
  <si>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</si>
  <si>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</si>
  <si>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</si>
  <si>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</si>
  <si>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</si>
  <si>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</si>
  <si>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</si>
  <si>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</si>
  <si>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</si>
  <si>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</si>
  <si>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</si>
  <si>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</si>
  <si>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</si>
  <si>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</si>
  <si>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</si>
  <si>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</si>
  <si>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</si>
  <si>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</si>
  <si>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</si>
  <si>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</si>
  <si>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</si>
  <si>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</si>
  <si>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</si>
  <si>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</si>
  <si>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</si>
  <si>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</si>
  <si>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</si>
  <si>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</si>
  <si>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</si>
  <si>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</si>
  <si>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</si>
  <si>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</si>
  <si>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</si>
  <si>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</si>
  <si>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</si>
  <si>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</si>
  <si>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</si>
  <si>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</si>
  <si>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</si>
  <si>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</si>
  <si>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</si>
  <si>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</si>
  <si>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</si>
  <si>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</si>
  <si>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</si>
  <si>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</si>
  <si>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</si>
  <si>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</si>
  <si>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</si>
  <si>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</si>
  <si>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</si>
  <si>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</si>
  <si>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</si>
  <si>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</si>
  <si>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</si>
  <si>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</si>
  <si>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</si>
  <si>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</si>
  <si>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</si>
  <si>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</si>
  <si>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</si>
  <si>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</si>
  <si>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</si>
  <si>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</si>
  <si>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</si>
  <si>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</si>
  <si>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</si>
  <si>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</si>
  <si>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</si>
  <si>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</si>
  <si>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</si>
  <si>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</si>
  <si>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</si>
  <si>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</si>
  <si>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</si>
  <si>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</si>
  <si>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</si>
  <si>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</si>
  <si>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</si>
  <si>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</si>
  <si>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</si>
  <si>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</si>
  <si>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</si>
  <si>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</si>
  <si>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</si>
  <si>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</si>
  <si>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</si>
  <si>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</si>
  <si>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</si>
  <si>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</si>
  <si>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</si>
  <si>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</si>
  <si>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</si>
  <si>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</si>
  <si>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</si>
  <si>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</si>
  <si>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</si>
  <si>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</si>
  <si>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</si>
  <si>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</si>
  <si>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</si>
  <si>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</si>
  <si>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</si>
  <si>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</si>
  <si>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</si>
  <si>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</si>
  <si>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</si>
  <si>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</si>
  <si>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</si>
  <si>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</si>
  <si>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</si>
  <si>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</si>
  <si>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</si>
  <si>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</si>
  <si>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</si>
  <si>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</si>
  <si>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</si>
  <si>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</si>
  <si>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</si>
  <si>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</si>
  <si>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</si>
  <si>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</si>
  <si>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</si>
  <si>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</si>
  <si>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</si>
  <si>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</si>
  <si>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</si>
  <si>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</si>
  <si>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</si>
  <si>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</si>
  <si>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</si>
  <si>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</si>
  <si>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</si>
  <si>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</si>
  <si>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</si>
  <si>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</si>
  <si>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</si>
  <si>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</si>
  <si>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</si>
  <si>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</si>
  <si>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</si>
  <si>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</si>
  <si>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</si>
  <si>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</si>
  <si>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</si>
  <si>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</si>
  <si>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</si>
  <si>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</si>
  <si>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</si>
  <si>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</si>
  <si>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</si>
  <si>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</si>
  <si>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</si>
  <si>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</si>
  <si>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</si>
  <si>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</si>
  <si>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</si>
  <si>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</si>
  <si>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</si>
  <si>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</si>
  <si>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</si>
  <si>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</si>
  <si>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</si>
  <si>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</si>
  <si>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</si>
  <si>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</si>
  <si>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</si>
  <si>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</si>
  <si>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</si>
  <si>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</si>
  <si>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</si>
  <si>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</si>
  <si>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</si>
  <si>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</si>
  <si>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</si>
  <si>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</si>
  <si>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</si>
  <si>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</si>
  <si>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</si>
  <si>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</si>
  <si>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</si>
  <si>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</si>
  <si>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</si>
  <si>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</si>
  <si>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</si>
  <si>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</si>
  <si>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</si>
  <si>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</si>
  <si>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</si>
  <si>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</si>
  <si>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</si>
  <si>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</si>
  <si>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</si>
  <si>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</si>
  <si>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</si>
  <si>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</si>
  <si>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</si>
  <si>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</si>
  <si>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</si>
  <si>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</si>
  <si>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</si>
  <si>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</si>
  <si>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</si>
  <si>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</si>
  <si>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</si>
  <si>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</si>
  <si>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</si>
  <si>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</si>
  <si>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</si>
  <si>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</si>
  <si>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</si>
  <si>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</si>
  <si>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</si>
  <si>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</si>
  <si>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</si>
  <si>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</si>
  <si>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</si>
  <si>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</si>
  <si>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</si>
  <si>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</si>
  <si>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</si>
  <si>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</si>
  <si>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</si>
  <si>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</si>
  <si>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</si>
  <si>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</si>
  <si>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</si>
  <si>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</si>
  <si>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</si>
  <si>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</si>
  <si>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</si>
  <si>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</si>
  <si>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</si>
  <si>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</si>
  <si>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</si>
  <si>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</si>
  <si>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</si>
  <si>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</si>
  <si>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</si>
  <si>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</si>
  <si>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</si>
  <si>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</si>
  <si>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</si>
  <si>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</si>
  <si>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</si>
  <si>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</si>
  <si>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</si>
  <si>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</si>
  <si>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</si>
  <si>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</si>
  <si>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</si>
  <si>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</si>
  <si>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</si>
  <si>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</si>
  <si>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</si>
  <si>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</si>
  <si>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</si>
  <si>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</si>
  <si>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</si>
  <si>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</si>
  <si>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</si>
  <si>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</si>
  <si>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</si>
  <si>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</si>
  <si>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</si>
  <si>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</si>
  <si>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</si>
  <si>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</si>
  <si>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</si>
  <si>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</si>
  <si>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</si>
  <si>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</si>
  <si>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</si>
  <si>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</si>
  <si>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</si>
  <si>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</si>
  <si>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</si>
  <si>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</si>
  <si>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</si>
  <si>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</si>
  <si>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</si>
  <si>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</si>
  <si>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</si>
  <si>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</si>
  <si>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</si>
  <si>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</si>
  <si>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</si>
  <si>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</si>
  <si>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</si>
  <si>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</si>
  <si>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</si>
  <si>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</si>
  <si>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</si>
  <si>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</si>
  <si>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</si>
  <si>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</si>
  <si>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</si>
  <si>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</si>
  <si>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</si>
  <si>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</si>
  <si>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</si>
  <si>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</si>
  <si>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</si>
  <si>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</si>
  <si>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</si>
  <si>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</si>
  <si>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</si>
  <si>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</si>
  <si>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</si>
  <si>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</si>
  <si>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</si>
  <si>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</si>
  <si>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</si>
  <si>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</si>
  <si>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</si>
  <si>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</si>
  <si>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</si>
  <si>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</si>
  <si>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</si>
  <si>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</si>
  <si>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</si>
  <si>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</si>
  <si>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</si>
  <si>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</si>
  <si>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</si>
  <si>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</si>
  <si>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</si>
  <si>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</si>
  <si>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</si>
  <si>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</si>
  <si>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</si>
  <si>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</si>
  <si>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</si>
  <si>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</si>
  <si>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</si>
  <si>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</si>
  <si>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</si>
  <si>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</si>
  <si>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</si>
  <si>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</si>
  <si>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</si>
  <si>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</si>
  <si>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</si>
  <si>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</si>
  <si>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</si>
  <si>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</si>
  <si>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</si>
  <si>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</si>
  <si>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</si>
  <si>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</si>
  <si>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</si>
  <si>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</si>
  <si>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</si>
  <si>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</si>
  <si>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</si>
  <si>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</si>
  <si>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</si>
  <si>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</si>
  <si>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</si>
  <si>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</si>
  <si>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</si>
  <si>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</si>
  <si>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</si>
  <si>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</si>
  <si>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</si>
  <si>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</si>
  <si>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</si>
  <si>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</si>
  <si>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</si>
  <si>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</si>
  <si>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</si>
  <si>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</si>
  <si>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</si>
  <si>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</si>
  <si>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</si>
  <si>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</si>
  <si>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</si>
  <si>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</si>
  <si>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</si>
  <si>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</si>
  <si>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</si>
  <si>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</si>
  <si>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</si>
  <si>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</si>
  <si>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</si>
  <si>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</si>
  <si>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</si>
  <si>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</si>
  <si>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</si>
  <si>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</si>
  <si>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</si>
  <si>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</si>
  <si>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</si>
  <si>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</si>
  <si>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</si>
  <si>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</si>
  <si>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</si>
  <si>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</si>
  <si>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</si>
  <si>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</si>
  <si>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</si>
  <si>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</si>
  <si>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</si>
  <si>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</si>
  <si>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</si>
  <si>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</si>
  <si>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</si>
  <si>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</si>
  <si>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</si>
  <si>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</si>
  <si>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</si>
  <si>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</si>
  <si>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</si>
  <si>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</si>
  <si>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</si>
  <si>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</si>
  <si>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</si>
  <si>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</si>
  <si>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</si>
  <si>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</si>
  <si>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</si>
  <si>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</si>
  <si>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</si>
  <si>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</si>
  <si>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</si>
  <si>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</si>
  <si>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</si>
  <si>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</si>
  <si>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</si>
  <si>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</si>
  <si>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</si>
  <si>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</si>
  <si>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</si>
  <si>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</si>
  <si>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</si>
  <si>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</si>
  <si>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</si>
  <si>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</si>
  <si>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</si>
  <si>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</si>
  <si>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</si>
  <si>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</si>
  <si>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</si>
  <si>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</si>
  <si>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</si>
  <si>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</si>
  <si>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</si>
  <si>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</si>
  <si>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</si>
  <si>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</si>
  <si>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</si>
  <si>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</si>
  <si>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</si>
  <si>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</si>
  <si>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</si>
  <si>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</si>
  <si>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</si>
  <si>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</si>
  <si>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</si>
  <si>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</si>
  <si>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</si>
  <si>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</si>
  <si>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</si>
  <si>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</si>
  <si>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</si>
  <si>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</si>
  <si>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</si>
  <si>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</si>
  <si>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</si>
  <si>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</si>
  <si>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</si>
  <si>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</si>
  <si>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</si>
  <si>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</si>
  <si>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</si>
  <si>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</si>
  <si>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</si>
  <si>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</si>
  <si>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</si>
  <si>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</si>
  <si>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</si>
  <si>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</si>
  <si>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</si>
  <si>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</si>
  <si>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</si>
  <si>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</si>
  <si>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</si>
  <si>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</si>
  <si>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</si>
  <si>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</si>
  <si>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</si>
  <si>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</si>
  <si>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</si>
  <si>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</si>
  <si>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</si>
  <si>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</si>
  <si>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</si>
  <si>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</si>
  <si>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</si>
  <si>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</si>
  <si>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</si>
  <si>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</si>
  <si>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</si>
  <si>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</si>
  <si>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</si>
  <si>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</si>
  <si>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</si>
  <si>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</si>
  <si>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</si>
  <si>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</si>
  <si>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</si>
  <si>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</si>
  <si>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</si>
  <si>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</si>
  <si>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</si>
  <si>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</si>
  <si>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</si>
  <si>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</si>
  <si>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</si>
  <si>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</si>
  <si>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</si>
  <si>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</si>
  <si>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</si>
  <si>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</si>
  <si>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</si>
  <si>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</si>
  <si>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</si>
  <si>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</si>
  <si>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</si>
  <si>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</si>
  <si>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</si>
  <si>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</si>
  <si>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</si>
  <si>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</si>
  <si>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</si>
  <si>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</si>
  <si>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</si>
  <si>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</si>
  <si>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</si>
  <si>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</si>
  <si>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</si>
  <si>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</si>
  <si>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</si>
  <si>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</si>
  <si>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</si>
  <si>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</si>
  <si>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</si>
  <si>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</si>
  <si>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</si>
  <si>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</si>
  <si>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</si>
  <si>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</si>
  <si>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</si>
  <si>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</si>
  <si>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</si>
  <si>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</si>
  <si>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</si>
  <si>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</si>
  <si>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</si>
  <si>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</si>
  <si>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</si>
  <si>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</si>
  <si>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</si>
  <si>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</si>
  <si>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</si>
  <si>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</si>
  <si>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</si>
  <si>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</si>
  <si>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</si>
  <si>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</si>
  <si>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</si>
  <si>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</si>
  <si>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</si>
  <si>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</si>
  <si>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</si>
  <si>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</si>
  <si>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</si>
  <si>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</si>
  <si>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</si>
  <si>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</si>
  <si>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</si>
  <si>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</si>
  <si>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</si>
  <si>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</si>
  <si>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</si>
  <si>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</si>
  <si>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</si>
  <si>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</si>
  <si>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</si>
  <si>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</si>
  <si>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</si>
  <si>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</si>
  <si>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</si>
  <si>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</si>
  <si>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</si>
  <si>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</si>
  <si>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</si>
  <si>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</si>
  <si>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</si>
  <si>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</si>
  <si>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</si>
  <si>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</si>
  <si>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</si>
  <si>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</si>
  <si>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</si>
  <si>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</si>
  <si>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</si>
  <si>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</si>
  <si>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</si>
  <si>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</si>
  <si>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</si>
  <si>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</si>
  <si>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</si>
  <si>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</si>
  <si>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</si>
  <si>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</si>
  <si>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</si>
  <si>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</si>
  <si>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</si>
  <si>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</si>
  <si>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</si>
  <si>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</si>
  <si>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</si>
  <si>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</si>
  <si>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</si>
  <si>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</si>
  <si>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</si>
  <si>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</si>
  <si>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</si>
  <si>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</si>
  <si>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</si>
  <si>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</si>
  <si>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</si>
  <si>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</si>
  <si>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</si>
  <si>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</si>
  <si>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</si>
  <si>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</si>
  <si>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</si>
  <si>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</si>
  <si>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</si>
  <si>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</si>
  <si>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</si>
  <si>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</si>
  <si>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</si>
  <si>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</si>
  <si>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</si>
  <si>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</si>
  <si>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</si>
  <si>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</si>
  <si>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</si>
  <si>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</si>
  <si>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</si>
  <si>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</si>
  <si>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</si>
  <si>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</si>
  <si>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</si>
  <si>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</si>
  <si>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</si>
  <si>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</si>
  <si>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</si>
  <si>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</si>
  <si>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</si>
  <si>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</si>
  <si>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</si>
  <si>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</si>
  <si>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</si>
  <si>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</si>
  <si>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</si>
  <si>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</si>
  <si>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</si>
  <si>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</si>
  <si>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</si>
  <si>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</si>
  <si>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</si>
  <si>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</si>
  <si>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</si>
  <si>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</si>
  <si>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</si>
  <si>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</si>
  <si>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</si>
  <si>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</si>
  <si>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</si>
  <si>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</si>
  <si>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</si>
  <si>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</si>
  <si>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</si>
  <si>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</si>
  <si>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</si>
  <si>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</si>
  <si>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</si>
  <si>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</si>
  <si>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</si>
  <si>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</si>
  <si>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</si>
  <si>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</si>
  <si>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</si>
  <si>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</si>
  <si>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</si>
  <si>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</si>
  <si>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</si>
  <si>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</si>
  <si>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</si>
  <si>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</si>
  <si>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</si>
  <si>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</si>
  <si>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</si>
  <si>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</si>
  <si>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</si>
  <si>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</si>
  <si>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</si>
  <si>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</si>
  <si>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</si>
  <si>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</si>
  <si>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</si>
  <si>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</si>
  <si>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</si>
  <si>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</si>
  <si>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</si>
  <si>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</si>
  <si>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</si>
  <si>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</si>
  <si>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</si>
  <si>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</si>
  <si>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</si>
  <si>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</si>
  <si>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</si>
  <si>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</si>
  <si>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</si>
  <si>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</si>
  <si>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</si>
  <si>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</si>
  <si>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</si>
  <si>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</si>
  <si>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</si>
  <si>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</si>
  <si>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</si>
  <si>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</si>
  <si>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</si>
  <si>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</si>
  <si>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</si>
  <si>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</si>
  <si>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</si>
  <si>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</si>
  <si>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</si>
  <si>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</si>
  <si>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</si>
  <si>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</si>
  <si>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</si>
  <si>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</si>
  <si>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</si>
  <si>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</si>
  <si>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</si>
  <si>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</si>
  <si>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</si>
  <si>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</si>
  <si>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</si>
  <si>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</si>
  <si>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</si>
  <si>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</si>
  <si>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</si>
  <si>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</si>
  <si>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</si>
  <si>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</si>
  <si>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</si>
  <si>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</si>
  <si>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</si>
  <si>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</si>
  <si>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</si>
  <si>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</si>
  <si>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</si>
  <si>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</si>
  <si>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</si>
  <si>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</si>
  <si>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</si>
  <si>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</si>
  <si>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</si>
  <si>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</si>
  <si>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</si>
  <si>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</si>
  <si>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</si>
  <si>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</si>
  <si>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</si>
  <si>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</si>
  <si>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</si>
  <si>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</si>
  <si>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</si>
  <si>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</si>
  <si>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</si>
  <si>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</si>
  <si>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</si>
  <si>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</si>
  <si>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</si>
  <si>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</si>
  <si>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</si>
  <si>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</si>
  <si>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</si>
  <si>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</si>
  <si>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</si>
  <si>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</si>
  <si>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</si>
  <si>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</si>
  <si>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</si>
  <si>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</si>
  <si>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</si>
  <si>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</si>
  <si>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</si>
  <si>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</si>
  <si>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</si>
  <si>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</si>
  <si>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</si>
  <si>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</si>
  <si>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</si>
  <si>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</si>
  <si>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</si>
  <si>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</si>
  <si>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</si>
  <si>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</si>
  <si>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</si>
  <si>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</si>
  <si>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</si>
  <si>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</si>
  <si>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</si>
  <si>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</si>
  <si>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</si>
  <si>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</si>
  <si>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</si>
  <si>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</si>
  <si>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</si>
  <si>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</si>
  <si>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</si>
  <si>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</si>
  <si>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</si>
  <si>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</si>
  <si>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</si>
  <si>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</si>
  <si>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</si>
  <si>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</si>
  <si>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</si>
  <si>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</si>
  <si>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</si>
  <si>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</si>
  <si>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</si>
  <si>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</si>
  <si>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</si>
  <si>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</si>
  <si>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</si>
  <si>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</si>
  <si>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</si>
  <si>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</si>
  <si>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</si>
  <si>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</si>
  <si>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</si>
  <si>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</si>
  <si>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</si>
  <si>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</si>
  <si>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</si>
  <si>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</si>
  <si>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</si>
  <si>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</si>
  <si>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</si>
  <si>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</si>
  <si>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</si>
  <si>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</si>
  <si>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</si>
  <si>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</si>
  <si>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</si>
  <si>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</si>
  <si>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</si>
  <si>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</si>
  <si>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</si>
  <si>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</si>
  <si>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</si>
  <si>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</si>
  <si>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</si>
  <si>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</si>
  <si>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</si>
  <si>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</si>
  <si>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</si>
  <si>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</si>
  <si>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</si>
  <si>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</si>
  <si>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</si>
  <si>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</si>
  <si>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</si>
  <si>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</si>
  <si>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</si>
  <si>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</si>
  <si>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</si>
  <si>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</si>
  <si>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</si>
  <si>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</si>
  <si>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</si>
  <si>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</si>
  <si>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</si>
  <si>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</si>
  <si>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</si>
  <si>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</si>
  <si>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</si>
  <si>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</si>
  <si>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</si>
  <si>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</si>
  <si>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</si>
  <si>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</si>
  <si>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</si>
  <si>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</si>
  <si>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</si>
  <si>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</si>
  <si>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</si>
  <si>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</si>
  <si>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</si>
  <si>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</si>
  <si>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</si>
  <si>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</si>
  <si>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</si>
  <si>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</si>
  <si>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</si>
  <si>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</si>
  <si>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</si>
  <si>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</si>
  <si>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</si>
  <si>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</si>
  <si>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</si>
  <si>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</si>
  <si>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</si>
  <si>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</si>
  <si>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</si>
  <si>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</si>
  <si>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</si>
  <si>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</si>
  <si>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</si>
  <si>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</si>
  <si>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</si>
  <si>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</si>
  <si>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</si>
  <si>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</si>
  <si>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</si>
  <si>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</si>
  <si>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</si>
  <si>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</si>
  <si>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</si>
  <si>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</si>
  <si>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</si>
  <si>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</si>
  <si>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</si>
  <si>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</si>
  <si>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</si>
  <si>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</si>
  <si>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</si>
  <si>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</si>
  <si>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</si>
  <si>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</si>
  <si>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</si>
  <si>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</si>
  <si>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</si>
  <si>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</si>
  <si>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</si>
  <si>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</si>
  <si>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</si>
  <si>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</si>
  <si>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</si>
  <si>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</si>
  <si>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</si>
  <si>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</si>
  <si>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</si>
  <si>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</si>
  <si>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</si>
  <si>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</si>
  <si>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</si>
  <si>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</si>
  <si>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</si>
  <si>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</si>
  <si>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</si>
  <si>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</si>
  <si>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</si>
  <si>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</si>
  <si>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</si>
  <si>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</si>
  <si>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</si>
  <si>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</si>
  <si>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</si>
  <si>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</si>
  <si>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</si>
  <si>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</si>
  <si>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</si>
  <si>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</si>
  <si>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</si>
  <si>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</si>
  <si>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</si>
  <si>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</si>
  <si>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</si>
  <si>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</si>
  <si>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</si>
  <si>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</si>
  <si>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</si>
  <si>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</si>
  <si>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</si>
  <si>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</si>
  <si>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</si>
  <si>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</si>
  <si>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</si>
  <si>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</si>
  <si>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</si>
  <si>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</si>
  <si>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</si>
  <si>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</si>
  <si>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</si>
  <si>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</si>
  <si>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</si>
  <si>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</si>
  <si>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</si>
  <si>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</si>
  <si>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</si>
  <si>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</si>
  <si>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</si>
  <si>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</si>
  <si>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</si>
  <si>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</si>
  <si>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</si>
  <si>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</si>
  <si>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</si>
  <si>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</si>
  <si>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</si>
  <si>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</si>
  <si>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</si>
  <si>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</si>
  <si>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</si>
  <si>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</si>
  <si>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</si>
  <si>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</si>
  <si>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</si>
  <si>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</si>
  <si>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</si>
  <si>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</si>
  <si>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</si>
  <si>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</si>
  <si>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</si>
  <si>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</si>
  <si>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</si>
  <si>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</si>
  <si>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</si>
  <si>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</si>
  <si>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</si>
  <si>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</si>
  <si>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</si>
  <si>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</si>
  <si>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</si>
  <si>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</si>
  <si>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</si>
  <si>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</si>
  <si>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</si>
  <si>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</si>
  <si>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</si>
  <si>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</si>
  <si>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</si>
  <si>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</si>
  <si>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</si>
  <si>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</si>
  <si>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</si>
  <si>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</si>
  <si>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</si>
  <si>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</si>
  <si>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</si>
  <si>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</si>
  <si>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</si>
  <si>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</si>
  <si>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</si>
  <si>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</si>
  <si>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</si>
  <si>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</si>
  <si>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</si>
  <si>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</si>
  <si>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</si>
  <si>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</si>
  <si>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</si>
  <si>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</si>
  <si>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</si>
  <si>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</si>
  <si>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</si>
  <si>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</si>
  <si>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</si>
  <si>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</si>
  <si>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</si>
  <si>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</si>
  <si>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</si>
  <si>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</si>
  <si>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</si>
  <si>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</si>
  <si>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</si>
  <si>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</si>
  <si>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</si>
  <si>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</si>
  <si>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</si>
  <si>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</si>
  <si>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</si>
  <si>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</si>
  <si>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</si>
  <si>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</si>
  <si>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</si>
  <si>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</si>
  <si>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</si>
  <si>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</si>
  <si>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</si>
  <si>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</si>
  <si>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</si>
  <si>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</si>
  <si>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</si>
  <si>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</si>
  <si>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</si>
  <si>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</si>
  <si>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</si>
  <si>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</si>
  <si>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</si>
  <si>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</si>
  <si>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</si>
  <si>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</si>
  <si>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</si>
  <si>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</si>
  <si>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</si>
  <si>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</si>
  <si>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</si>
  <si>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</si>
  <si>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</si>
  <si>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</si>
  <si>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</si>
  <si>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</si>
  <si>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</si>
  <si>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</si>
  <si>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</si>
  <si>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</si>
  <si>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</si>
  <si>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</si>
  <si>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</si>
  <si>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</si>
  <si>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</si>
  <si>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</si>
  <si>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</si>
  <si>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</si>
  <si>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</si>
  <si>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</si>
  <si>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</si>
  <si>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</si>
  <si>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</si>
  <si>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</si>
  <si>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</si>
  <si>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</si>
  <si>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</si>
  <si>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</si>
  <si>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</si>
  <si>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</si>
  <si>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</si>
  <si>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</si>
  <si>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</si>
  <si>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</si>
  <si>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</si>
  <si>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</si>
  <si>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</si>
  <si>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</si>
  <si>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</si>
  <si>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</si>
  <si>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</si>
  <si>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</si>
  <si>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</si>
  <si>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</si>
  <si>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</si>
  <si>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</si>
  <si>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</si>
  <si>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</si>
  <si>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</si>
  <si>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</si>
  <si>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</si>
  <si>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</si>
  <si>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</si>
  <si>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</si>
  <si>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</si>
  <si>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</si>
  <si>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</si>
  <si>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</si>
  <si>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</si>
  <si>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</si>
  <si>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</si>
  <si>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</si>
  <si>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</si>
  <si>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</si>
  <si>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</si>
  <si>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</si>
  <si>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</si>
  <si>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</si>
  <si>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</si>
  <si>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</si>
  <si>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</si>
  <si>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</si>
  <si>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</si>
  <si>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</si>
  <si>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</si>
  <si>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</si>
  <si>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</si>
  <si>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</si>
  <si>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</si>
  <si>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</si>
  <si>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</si>
  <si>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</si>
  <si>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</si>
  <si>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</si>
  <si>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</si>
  <si>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</si>
  <si>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</si>
  <si>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</si>
  <si>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</si>
  <si>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</si>
  <si>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</si>
  <si>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</si>
  <si>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</si>
  <si>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</si>
  <si>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</si>
  <si>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</si>
  <si>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</si>
  <si>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</si>
  <si>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</si>
  <si>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</si>
  <si>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</si>
  <si>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</si>
  <si>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</si>
  <si>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</si>
  <si>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</si>
  <si>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</si>
  <si>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</si>
  <si>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</si>
  <si>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</si>
  <si>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</si>
  <si>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</si>
  <si>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</si>
  <si>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</si>
  <si>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</si>
  <si>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</si>
  <si>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</si>
  <si>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</si>
  <si>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</si>
  <si>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</si>
  <si>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</si>
  <si>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</si>
  <si>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</si>
  <si>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</si>
  <si>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</si>
  <si>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</si>
  <si>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</si>
  <si>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</si>
  <si>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</si>
  <si>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</si>
  <si>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</si>
  <si>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</si>
  <si>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</si>
  <si>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</si>
  <si>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</si>
  <si>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</si>
  <si>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</si>
  <si>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</si>
  <si>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</si>
  <si>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</si>
  <si>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</si>
  <si>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</si>
  <si>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</si>
  <si>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</si>
  <si>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</si>
  <si>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</si>
  <si>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</si>
  <si>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</si>
  <si>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</si>
  <si>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</si>
  <si>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</si>
  <si>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</si>
  <si>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</si>
  <si>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</si>
  <si>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</si>
  <si>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</si>
  <si>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</si>
  <si>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</si>
  <si>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</si>
  <si>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</si>
  <si>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</si>
  <si>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</si>
  <si>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</si>
  <si>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</si>
  <si>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</si>
  <si>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</si>
  <si>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</si>
  <si>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</si>
  <si>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</si>
  <si>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</si>
  <si>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</si>
  <si>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</si>
  <si>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</si>
  <si>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</si>
  <si>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</si>
  <si>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</si>
  <si>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</si>
  <si>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</si>
  <si>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</si>
  <si>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</si>
  <si>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</si>
  <si>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</si>
  <si>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</si>
  <si>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</si>
  <si>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</si>
  <si>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</si>
  <si>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</si>
  <si>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</si>
  <si>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</si>
  <si>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</si>
  <si>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</si>
  <si>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</si>
  <si>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</si>
  <si>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</si>
  <si>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</si>
  <si>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</si>
  <si>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</si>
  <si>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</si>
  <si>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</si>
  <si>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</si>
  <si>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</si>
  <si>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</si>
  <si>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</si>
  <si>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</si>
  <si>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</si>
  <si>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</si>
  <si>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</si>
  <si>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</si>
  <si>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</si>
  <si>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</si>
  <si>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</si>
  <si>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</si>
  <si>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</si>
  <si>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</si>
  <si>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</si>
  <si>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</si>
  <si>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</si>
  <si>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</si>
  <si>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</si>
  <si>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</si>
  <si>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</si>
  <si>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</si>
  <si>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</si>
  <si>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</si>
  <si>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</si>
  <si>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</si>
  <si>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</si>
  <si>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</si>
  <si>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</si>
  <si>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</si>
  <si>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</si>
  <si>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</si>
  <si>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</si>
  <si>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</si>
  <si>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</si>
  <si>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</si>
  <si>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</si>
  <si>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</si>
  <si>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</si>
  <si>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</si>
  <si>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</si>
  <si>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</si>
  <si>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</si>
  <si>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</si>
  <si>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</si>
  <si>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</si>
  <si>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</si>
  <si>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</si>
  <si>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</si>
  <si>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</si>
  <si>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</si>
  <si>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</si>
  <si>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</si>
  <si>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</si>
  <si>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</si>
  <si>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</si>
  <si>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</si>
  <si>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</si>
  <si>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</si>
  <si>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</si>
  <si>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</si>
  <si>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</si>
  <si>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</si>
  <si>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</si>
  <si>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</si>
  <si>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</si>
  <si>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</si>
  <si>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</si>
  <si>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</si>
  <si>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</si>
  <si>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</si>
  <si>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</si>
  <si>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</si>
  <si>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</si>
  <si>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</si>
  <si>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</si>
  <si>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</si>
  <si>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</si>
  <si>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</si>
  <si>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</si>
  <si>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</si>
  <si>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</si>
  <si>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</si>
  <si>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</si>
  <si>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</si>
  <si>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</si>
  <si>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</si>
  <si>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</si>
  <si>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</si>
  <si>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</si>
  <si>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</si>
  <si>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</si>
  <si>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</si>
  <si>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</si>
  <si>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</si>
  <si>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</si>
  <si>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</si>
  <si>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</si>
  <si>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</si>
  <si>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</si>
  <si>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</si>
  <si>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</si>
  <si>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</si>
  <si>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</si>
  <si>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</si>
  <si>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</si>
  <si>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</si>
  <si>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</si>
  <si>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</si>
  <si>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</si>
  <si>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</si>
  <si>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</si>
  <si>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</si>
  <si>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</si>
  <si>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</si>
  <si>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</si>
  <si>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</si>
  <si>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</si>
  <si>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</si>
  <si>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</si>
  <si>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</si>
  <si>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</si>
  <si>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</si>
  <si>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</si>
  <si>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</si>
  <si>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</si>
  <si>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</si>
  <si>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</si>
  <si>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</si>
  <si>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</si>
  <si>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</si>
  <si>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</si>
  <si>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</si>
  <si>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</si>
  <si>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</si>
  <si>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</si>
  <si>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</si>
  <si>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</si>
  <si>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</si>
  <si>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</si>
  <si>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</si>
  <si>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</si>
  <si>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</si>
  <si>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</si>
  <si>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</si>
  <si>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</si>
  <si>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</si>
  <si>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</si>
  <si>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</si>
  <si>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</si>
  <si>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</si>
  <si>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</si>
  <si>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</si>
  <si>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</si>
  <si>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</si>
  <si>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</si>
  <si>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</si>
  <si>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</si>
  <si>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</si>
  <si>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</si>
  <si>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</si>
  <si>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</si>
  <si>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</si>
  <si>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</si>
  <si>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</si>
  <si>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</si>
  <si>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</si>
  <si>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</si>
  <si>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</si>
  <si>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</si>
  <si>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</si>
  <si>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</si>
  <si>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</si>
  <si>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</si>
  <si>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</si>
  <si>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</si>
  <si>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</si>
  <si>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</si>
  <si>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</si>
  <si>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</si>
  <si>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</si>
  <si>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</si>
  <si>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</si>
  <si>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</si>
  <si>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</si>
  <si>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</si>
  <si>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</si>
  <si>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</si>
  <si>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</si>
  <si>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</si>
  <si>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</si>
  <si>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</si>
  <si>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</si>
  <si>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</si>
  <si>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</si>
  <si>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</si>
  <si>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</si>
  <si>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</si>
  <si>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</si>
  <si>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</si>
  <si>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</si>
  <si>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</si>
  <si>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</si>
  <si>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</si>
  <si>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</si>
  <si>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</si>
  <si>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</si>
  <si>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</si>
  <si>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</si>
  <si>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</si>
  <si>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</si>
  <si>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</si>
  <si>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</si>
  <si>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</si>
  <si>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</si>
  <si>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</si>
  <si>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</si>
  <si>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</si>
  <si>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</si>
  <si>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</si>
  <si>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</si>
  <si>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</si>
  <si>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</si>
  <si>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</si>
  <si>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</si>
  <si>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</si>
  <si>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</si>
  <si>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</si>
  <si>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</si>
  <si>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</si>
  <si>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</si>
  <si>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</si>
  <si>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</si>
  <si>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</si>
  <si>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</si>
  <si>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</si>
  <si>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</si>
  <si>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</si>
  <si>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</si>
  <si>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</si>
  <si>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</si>
  <si>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</si>
  <si>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</si>
  <si>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</si>
  <si>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</si>
  <si>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</si>
  <si>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</si>
  <si>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</si>
  <si>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</si>
  <si>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</si>
  <si>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</si>
  <si>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</si>
  <si>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</si>
  <si>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</si>
  <si>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</si>
  <si>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</si>
  <si>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</si>
  <si>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</si>
  <si>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</si>
  <si>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</si>
  <si>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</si>
  <si>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</si>
  <si>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</si>
  <si>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</si>
  <si>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</si>
  <si>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</si>
  <si>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</si>
  <si>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</si>
  <si>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</si>
  <si>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</si>
  <si>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</si>
  <si>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</si>
  <si>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</si>
  <si>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</si>
  <si>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</si>
  <si>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</si>
  <si>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</si>
  <si>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</si>
  <si>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</si>
  <si>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</si>
  <si>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</si>
  <si>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</si>
  <si>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</si>
  <si>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</si>
  <si>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</si>
  <si>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</si>
  <si>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</si>
  <si>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</si>
  <si>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</si>
  <si>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</si>
  <si>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</si>
  <si>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</si>
  <si>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</si>
  <si>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</si>
  <si>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</si>
  <si>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</si>
  <si>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</si>
  <si>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</si>
  <si>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</si>
  <si>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</si>
  <si>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</si>
  <si>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</si>
  <si>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</si>
  <si>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</si>
  <si>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</si>
  <si>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</si>
  <si>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</si>
  <si>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</si>
  <si>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</si>
  <si>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</si>
  <si>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</si>
  <si>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</si>
  <si>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</si>
  <si>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</si>
  <si>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</si>
  <si>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</si>
  <si>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</si>
  <si>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</si>
  <si>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</si>
  <si>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</si>
  <si>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</si>
  <si>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</si>
  <si>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</si>
  <si>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</si>
  <si>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</si>
  <si>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</si>
  <si>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</si>
  <si>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</si>
  <si>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</si>
  <si>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</si>
  <si>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</si>
  <si>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</si>
  <si>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</si>
  <si>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</si>
  <si>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</si>
  <si>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</si>
  <si>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</si>
  <si>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</si>
  <si>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</si>
  <si>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</si>
  <si>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</si>
  <si>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</si>
  <si>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</si>
  <si>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</si>
  <si>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</si>
  <si>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</si>
  <si>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</si>
  <si>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</si>
  <si>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</si>
  <si>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</si>
  <si>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</si>
  <si>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</si>
  <si>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</si>
  <si>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</si>
  <si>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</si>
  <si>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</si>
  <si>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</si>
  <si>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</si>
  <si>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</si>
  <si>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</si>
  <si>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</si>
  <si>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</si>
  <si>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</si>
  <si>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</si>
  <si>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</si>
  <si>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</si>
  <si>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</si>
  <si>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</si>
  <si>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</si>
  <si>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</si>
  <si>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</si>
  <si>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</si>
  <si>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</si>
  <si>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</si>
  <si>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</si>
  <si>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</si>
  <si>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</si>
  <si>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</si>
  <si>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</si>
  <si>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</si>
  <si>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</si>
  <si>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</si>
  <si>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</si>
  <si>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</si>
  <si>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</si>
  <si>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</si>
  <si>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</si>
  <si>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</si>
  <si>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</si>
  <si>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</si>
  <si>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</si>
  <si>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</si>
  <si>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</si>
  <si>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</si>
  <si>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</si>
  <si>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</si>
  <si>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</si>
  <si>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</si>
  <si>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</si>
  <si>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</si>
  <si>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</si>
  <si>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</si>
  <si>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</si>
  <si>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</si>
  <si>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</si>
  <si>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</si>
  <si>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</si>
  <si>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</si>
  <si>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</si>
  <si>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</si>
  <si>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</si>
  <si>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</si>
  <si>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</si>
  <si>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</si>
  <si>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</si>
  <si>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</si>
  <si>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</si>
  <si>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</si>
  <si>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</si>
  <si>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</si>
  <si>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</si>
  <si>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</si>
  <si>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</si>
  <si>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</si>
  <si>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</si>
  <si>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</si>
  <si>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</si>
  <si>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</si>
  <si>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</si>
  <si>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</si>
  <si>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</si>
  <si>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</si>
  <si>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</si>
  <si>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</si>
  <si>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</si>
  <si>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</si>
  <si>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</si>
  <si>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</si>
  <si>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</si>
  <si>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</si>
  <si>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</si>
  <si>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</si>
  <si>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</si>
  <si>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</si>
  <si>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</si>
  <si>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</si>
  <si>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</si>
  <si>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</si>
  <si>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</si>
  <si>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</si>
  <si>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</si>
  <si>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</si>
  <si>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</si>
  <si>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</si>
  <si>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</si>
  <si>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</si>
  <si>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</si>
  <si>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</si>
  <si>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</si>
  <si>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</si>
  <si>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</si>
  <si>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</si>
  <si>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</si>
  <si>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</si>
  <si>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</si>
  <si>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</si>
  <si>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</si>
  <si>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</si>
  <si>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</si>
  <si>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</si>
  <si>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</si>
  <si>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</si>
  <si>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</si>
  <si>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</si>
  <si>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</si>
  <si>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</si>
  <si>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</si>
  <si>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</si>
  <si>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</si>
  <si>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</si>
  <si>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</si>
  <si>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</si>
  <si>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</si>
  <si>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</si>
  <si>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</si>
  <si>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</si>
  <si>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</si>
  <si>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</si>
  <si>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</si>
  <si>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</si>
  <si>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</si>
  <si>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</si>
  <si>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</si>
  <si>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</si>
  <si>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</si>
  <si>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</si>
  <si>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</si>
  <si>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</si>
  <si>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</si>
  <si>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</si>
  <si>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</si>
  <si>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</si>
  <si>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</si>
  <si>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</si>
  <si>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</si>
  <si>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</si>
  <si>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</si>
  <si>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</si>
  <si>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</si>
  <si>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</si>
  <si>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</si>
  <si>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</si>
  <si>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</si>
  <si>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</si>
  <si>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</si>
  <si>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</si>
  <si>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</si>
  <si>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</si>
  <si>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</si>
  <si>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</si>
  <si>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</si>
  <si>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</si>
  <si>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</si>
  <si>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</si>
  <si>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</si>
  <si>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</si>
  <si>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</si>
  <si>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</si>
  <si>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</si>
  <si>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</si>
  <si>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</si>
  <si>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</si>
  <si>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</si>
  <si>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</si>
  <si>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</si>
  <si>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</si>
  <si>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</si>
  <si>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</si>
  <si>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</si>
  <si>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</si>
  <si>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</si>
  <si>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</si>
  <si>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</si>
  <si>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</si>
  <si>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</si>
  <si>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</si>
  <si>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</si>
  <si>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</si>
  <si>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</si>
  <si>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</si>
  <si>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</si>
  <si>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</si>
  <si>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</si>
  <si>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</si>
  <si>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</si>
  <si>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</si>
  <si>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</si>
  <si>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</si>
  <si>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</si>
  <si>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</si>
  <si>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</si>
  <si>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</si>
  <si>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</si>
  <si>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</si>
  <si>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</si>
  <si>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</si>
  <si>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</si>
  <si>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</si>
  <si>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</si>
  <si>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</si>
  <si>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</si>
  <si>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</si>
  <si>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</si>
  <si>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</si>
  <si>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</si>
  <si>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</si>
  <si>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</si>
  <si>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</si>
  <si>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</si>
  <si>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</si>
  <si>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</si>
  <si>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</si>
  <si>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</si>
  <si>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</si>
  <si>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</si>
  <si>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</si>
  <si>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</si>
  <si>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</si>
  <si>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</si>
  <si>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</si>
  <si>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</si>
  <si>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</si>
  <si>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</si>
  <si>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</si>
  <si>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</si>
  <si>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</si>
  <si>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</si>
  <si>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</si>
  <si>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</si>
  <si>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</si>
  <si>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</si>
  <si>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</si>
  <si>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</si>
  <si>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</si>
  <si>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</si>
  <si>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</si>
  <si>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</si>
  <si>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</si>
  <si>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</si>
  <si>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</si>
  <si>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</si>
  <si>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</si>
  <si>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</si>
  <si>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</si>
  <si>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</si>
  <si>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</si>
  <si>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</si>
  <si>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</si>
  <si>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</si>
  <si>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</si>
  <si>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</si>
  <si>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</si>
  <si>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</si>
  <si>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</si>
  <si>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</si>
  <si>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</si>
  <si>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</si>
  <si>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</si>
  <si>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</si>
  <si>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</si>
  <si>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</si>
  <si>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</si>
  <si>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</si>
  <si>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</si>
  <si>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</si>
  <si>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</si>
  <si>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</si>
  <si>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</si>
  <si>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</si>
  <si>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</si>
  <si>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</si>
  <si>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</si>
  <si>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</si>
  <si>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</si>
  <si>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</si>
  <si>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</si>
  <si>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</si>
  <si>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</si>
  <si>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</si>
  <si>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</si>
  <si>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</si>
  <si>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</si>
  <si>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</si>
  <si>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</si>
  <si>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</si>
  <si>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</si>
  <si>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</si>
  <si>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</si>
  <si>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</si>
  <si>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</si>
  <si>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</si>
  <si>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</si>
  <si>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</si>
  <si>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</si>
  <si>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</si>
  <si>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</si>
  <si>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</si>
  <si>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</si>
  <si>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</si>
  <si>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</si>
  <si>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</si>
  <si>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</si>
  <si>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</si>
  <si>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</si>
  <si>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</si>
  <si>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</si>
  <si>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</si>
  <si>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</si>
  <si>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</si>
  <si>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</si>
  <si>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</si>
  <si>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</si>
  <si>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</si>
  <si>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</si>
  <si>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</si>
  <si>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</si>
  <si>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</si>
  <si>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</si>
  <si>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</si>
  <si>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</si>
  <si>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</si>
  <si>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</si>
  <si>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</si>
  <si>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</si>
  <si>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</si>
  <si>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</si>
  <si>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</si>
  <si>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</si>
  <si>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</si>
  <si>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</si>
  <si>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</si>
  <si>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</si>
  <si>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</si>
  <si>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</si>
  <si>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</si>
  <si>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</si>
  <si>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</si>
  <si>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</si>
  <si>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</si>
  <si>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</si>
  <si>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</si>
  <si>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</si>
  <si>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</si>
  <si>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</si>
  <si>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</si>
  <si>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</si>
  <si>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</si>
  <si>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</si>
  <si>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</si>
  <si>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</si>
  <si>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</si>
  <si>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</si>
  <si>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</si>
  <si>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</si>
  <si>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</si>
  <si>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</si>
  <si>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</si>
  <si>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</si>
  <si>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</si>
  <si>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</si>
  <si>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</si>
  <si>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</si>
  <si>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</si>
  <si>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</si>
  <si>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</si>
  <si>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</si>
  <si>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</si>
  <si>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</si>
  <si>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</si>
  <si>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</si>
  <si>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</si>
  <si>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</si>
  <si>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</si>
  <si>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</si>
  <si>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</si>
  <si>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</si>
  <si>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</si>
  <si>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</si>
  <si>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</si>
  <si>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</si>
  <si>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</si>
  <si>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</si>
  <si>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</si>
  <si>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</si>
  <si>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</si>
  <si>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</si>
  <si>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</si>
  <si>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</si>
  <si>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</si>
  <si>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</si>
  <si>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</si>
  <si>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</si>
  <si>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</si>
  <si>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</si>
  <si>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</si>
  <si>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</si>
  <si>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</si>
  <si>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</si>
  <si>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</si>
  <si>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</si>
  <si>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</si>
  <si>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</si>
  <si>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</si>
  <si>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</si>
  <si>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</si>
  <si>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</si>
  <si>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</si>
  <si>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</si>
  <si>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</si>
  <si>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</si>
  <si>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</si>
  <si>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</si>
  <si>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</si>
  <si>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</si>
  <si>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</si>
  <si>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</si>
  <si>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</si>
  <si>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</si>
  <si>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</si>
  <si>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</si>
  <si>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</si>
  <si>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</si>
  <si>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</si>
  <si>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</si>
  <si>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</si>
  <si>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</si>
  <si>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</si>
  <si>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</si>
  <si>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</si>
  <si>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</si>
  <si>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</si>
  <si>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</si>
  <si>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</si>
  <si>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</si>
  <si>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</si>
  <si>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</si>
  <si>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</si>
  <si>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</si>
  <si>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</si>
  <si>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</si>
  <si>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</si>
  <si>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</si>
  <si>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</si>
  <si>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</si>
  <si>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</si>
  <si>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</si>
  <si>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</si>
  <si>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</si>
  <si>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</si>
  <si>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</si>
  <si>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</si>
  <si>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</si>
  <si>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</si>
  <si>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</si>
  <si>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</si>
  <si>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</si>
  <si>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</si>
  <si>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</si>
  <si>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</si>
  <si>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</si>
  <si>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</si>
  <si>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</si>
  <si>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</si>
  <si>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</si>
  <si>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</si>
  <si>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</si>
  <si>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</si>
  <si>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</si>
  <si>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</si>
  <si>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</si>
  <si>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</si>
  <si>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</si>
  <si>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</si>
  <si>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</si>
  <si>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</si>
  <si>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</si>
  <si>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</si>
  <si>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</si>
  <si>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</si>
  <si>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</si>
  <si>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</si>
  <si>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</si>
  <si>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</si>
  <si>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</si>
  <si>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</si>
  <si>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</si>
  <si>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</si>
  <si>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</si>
  <si>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</si>
  <si>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</si>
  <si>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</si>
  <si>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</si>
  <si>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</si>
  <si>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</si>
  <si>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</si>
  <si>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</si>
  <si>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</si>
  <si>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</si>
  <si>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</si>
  <si>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</si>
  <si>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</si>
  <si>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</si>
  <si>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</si>
  <si>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</si>
  <si>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</si>
  <si>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</si>
  <si>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</si>
  <si>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</si>
  <si>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</si>
  <si>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</si>
  <si>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</si>
  <si>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</si>
  <si>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</si>
  <si>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</si>
  <si>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</si>
  <si>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</si>
  <si>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</si>
  <si>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</si>
  <si>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</si>
  <si>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</si>
  <si>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</si>
  <si>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</si>
  <si>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</si>
  <si>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</si>
  <si>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</si>
  <si>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</si>
  <si>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</si>
  <si>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</si>
  <si>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</si>
  <si>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</si>
  <si>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</si>
  <si>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</si>
  <si>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</si>
  <si>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</si>
  <si>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</si>
  <si>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</si>
  <si>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</si>
  <si>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</si>
  <si>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</si>
  <si>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</si>
  <si>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</si>
  <si>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</si>
  <si>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</si>
  <si>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</si>
  <si>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</si>
  <si>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</si>
  <si>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</si>
  <si>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</si>
  <si>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</si>
  <si>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</si>
  <si>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</si>
  <si>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</si>
  <si>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</si>
  <si>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</si>
  <si>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</si>
  <si>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</si>
  <si>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</si>
  <si>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</si>
  <si>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</si>
  <si>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</si>
  <si>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</si>
  <si>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</si>
  <si>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</si>
  <si>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</si>
  <si>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</si>
  <si>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</si>
  <si>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</si>
  <si>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</si>
  <si>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</si>
  <si>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</si>
  <si>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</si>
  <si>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</si>
  <si>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</si>
  <si>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</si>
  <si>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</si>
  <si>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</si>
  <si>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</si>
  <si>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</si>
  <si>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</si>
  <si>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</si>
  <si>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</si>
  <si>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</si>
  <si>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</si>
  <si>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</si>
  <si>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</si>
  <si>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</si>
  <si>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</si>
  <si>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</si>
  <si>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</si>
  <si>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</si>
  <si>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</si>
  <si>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</si>
  <si>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</si>
  <si>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</si>
  <si>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</si>
  <si>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</si>
  <si>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</si>
  <si>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</si>
  <si>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</si>
  <si>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</si>
  <si>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</si>
  <si>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</si>
  <si>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</si>
  <si>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</si>
  <si>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</si>
  <si>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</si>
  <si>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</si>
  <si>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</si>
  <si>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</si>
  <si>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</si>
  <si>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</si>
  <si>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</si>
  <si>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</si>
  <si>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</si>
  <si>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</si>
  <si>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</si>
  <si>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</si>
  <si>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</si>
  <si>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</si>
  <si>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</si>
  <si>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</si>
  <si>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</si>
  <si>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</si>
  <si>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</si>
  <si>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</si>
  <si>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</si>
  <si>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</si>
  <si>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</si>
  <si>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</si>
  <si>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</si>
  <si>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</si>
  <si>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</si>
  <si>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</si>
  <si>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</si>
  <si>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</si>
  <si>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</si>
  <si>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</si>
  <si>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</si>
  <si>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</si>
  <si>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</si>
  <si>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</si>
  <si>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</si>
  <si>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</si>
  <si>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</si>
  <si>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</si>
  <si>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</si>
  <si>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</si>
  <si>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</si>
  <si>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</si>
  <si>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</si>
  <si>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</si>
  <si>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</si>
  <si>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</si>
  <si>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</si>
  <si>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</si>
  <si>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</si>
  <si>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</si>
  <si>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</si>
  <si>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</si>
  <si>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</si>
  <si>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</si>
  <si>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</si>
  <si>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</si>
  <si>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</si>
  <si>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</si>
  <si>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</si>
  <si>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</si>
  <si>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</si>
  <si>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</si>
  <si>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</si>
  <si>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</si>
  <si>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</si>
  <si>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</si>
  <si>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</si>
  <si>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</si>
  <si>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</si>
  <si>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</si>
  <si>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</si>
  <si>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</si>
  <si>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</si>
  <si>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</si>
  <si>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</si>
  <si>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</si>
  <si>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</si>
  <si>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</si>
  <si>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</si>
  <si>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</si>
  <si>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</si>
  <si>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</si>
  <si>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</si>
  <si>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</si>
  <si>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</si>
  <si>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</si>
  <si>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</si>
  <si>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</si>
  <si>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</si>
  <si>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</si>
  <si>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</si>
  <si>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</si>
  <si>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</si>
  <si>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</si>
  <si>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</si>
  <si>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</si>
  <si>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</si>
  <si>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</si>
  <si>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</si>
  <si>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</si>
  <si>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</si>
  <si>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</si>
  <si>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</si>
  <si>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</si>
  <si>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</si>
  <si>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</si>
  <si>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</si>
  <si>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</si>
  <si>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</si>
  <si>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</si>
  <si>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</si>
  <si>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</si>
  <si>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</si>
  <si>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</si>
  <si>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</si>
  <si>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</si>
  <si>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</si>
  <si>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</si>
  <si>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</si>
  <si>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</si>
  <si>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</si>
  <si>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</si>
  <si>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</si>
  <si>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</si>
  <si>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</si>
  <si>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</si>
  <si>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</si>
  <si>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</si>
  <si>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</si>
  <si>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</si>
  <si>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</si>
  <si>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</si>
  <si>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</si>
  <si>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</si>
  <si>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</si>
  <si>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</si>
  <si>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</si>
  <si>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</si>
  <si>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</si>
  <si>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</si>
  <si>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</si>
  <si>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</si>
  <si>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</si>
  <si>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</si>
  <si>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</si>
  <si>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</si>
  <si>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</si>
  <si>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</si>
  <si>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</si>
  <si>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</si>
  <si>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</si>
  <si>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</si>
  <si>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</si>
  <si>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</si>
  <si>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</si>
  <si>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</si>
  <si>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</si>
  <si>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</si>
  <si>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</si>
  <si>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</si>
  <si>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</si>
  <si>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</si>
  <si>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</si>
  <si>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</si>
  <si>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</si>
  <si>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</si>
  <si>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</si>
  <si>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</si>
  <si>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</si>
  <si>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</si>
  <si>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</si>
  <si>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</si>
  <si>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</si>
  <si>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</si>
  <si>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</si>
  <si>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</si>
  <si>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</si>
  <si>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</si>
  <si>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</si>
  <si>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</si>
  <si>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</si>
  <si>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</si>
  <si>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</si>
  <si>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</si>
  <si>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</si>
  <si>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</si>
  <si>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</si>
  <si>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</si>
  <si>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</si>
  <si>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</si>
  <si>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</si>
  <si>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</si>
  <si>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</si>
  <si>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</si>
  <si>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</si>
  <si>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</si>
  <si>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</si>
  <si>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</si>
  <si>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</si>
  <si>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</si>
  <si>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</si>
  <si>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</si>
  <si>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</si>
  <si>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</si>
  <si>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</si>
  <si>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</si>
  <si>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</si>
  <si>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</si>
  <si>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</si>
  <si>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</si>
  <si>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</si>
  <si>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</si>
  <si>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</si>
  <si>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</si>
  <si>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</si>
  <si>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</si>
  <si>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</si>
  <si>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</si>
  <si>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</si>
  <si>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</si>
  <si>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</si>
  <si>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</si>
  <si>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</si>
  <si>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</si>
  <si>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</si>
  <si>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</si>
  <si>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</si>
  <si>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</si>
  <si>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</si>
  <si>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</si>
  <si>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</si>
  <si>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</si>
  <si>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</si>
  <si>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</si>
  <si>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</si>
  <si>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</si>
  <si>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</si>
  <si>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</si>
  <si>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</si>
  <si>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</si>
  <si>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</si>
  <si>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</si>
  <si>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</si>
  <si>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</si>
  <si>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</si>
  <si>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</si>
  <si>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</si>
  <si>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</si>
  <si>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</si>
  <si>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</si>
  <si>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</si>
  <si>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</si>
  <si>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</si>
  <si>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</si>
  <si>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</si>
  <si>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</si>
  <si>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</si>
  <si>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</si>
  <si>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</si>
  <si>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</si>
  <si>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</si>
  <si>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</si>
  <si>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</si>
  <si>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</si>
  <si>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</si>
  <si>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</si>
  <si>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</si>
  <si>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</si>
  <si>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</si>
  <si>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</si>
  <si>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</si>
  <si>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</si>
  <si>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</si>
  <si>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</si>
  <si>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</si>
  <si>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</si>
  <si>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</si>
  <si>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</si>
  <si>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</si>
  <si>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</si>
  <si>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</si>
  <si>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</si>
  <si>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</si>
  <si>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</si>
  <si>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</si>
  <si>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</si>
  <si>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</si>
  <si>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</si>
  <si>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</si>
  <si>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</si>
  <si>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</si>
  <si>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</si>
  <si>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</si>
  <si>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</si>
  <si>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</si>
  <si>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</si>
  <si>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</si>
  <si>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</si>
  <si>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</si>
  <si>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</si>
  <si>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</si>
  <si>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</si>
  <si>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</si>
  <si>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</si>
  <si>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</si>
  <si>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</si>
  <si>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</si>
  <si>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</si>
  <si>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</si>
  <si>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</si>
  <si>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</si>
  <si>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</si>
  <si>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</si>
  <si>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</si>
  <si>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</si>
  <si>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</si>
  <si>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</si>
  <si>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</si>
  <si>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</si>
  <si>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</si>
  <si>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</si>
  <si>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</si>
  <si>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</si>
  <si>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</si>
  <si>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</si>
  <si>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</si>
  <si>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</si>
  <si>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</si>
  <si>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</si>
  <si>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</si>
  <si>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</si>
  <si>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</si>
  <si>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</si>
  <si>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</si>
  <si>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</si>
  <si>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</si>
  <si>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</si>
  <si>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</si>
  <si>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</si>
  <si>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</si>
  <si>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</si>
  <si>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</si>
  <si>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</si>
  <si>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</si>
  <si>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</si>
  <si>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</si>
  <si>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</si>
  <si>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</si>
  <si>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</si>
  <si>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</si>
  <si>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</si>
  <si>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</si>
  <si>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</si>
  <si>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</si>
  <si>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</si>
  <si>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</si>
  <si>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</si>
  <si>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</si>
  <si>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</si>
  <si>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</si>
  <si>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</si>
  <si>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</si>
  <si>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</si>
  <si>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</si>
  <si>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</si>
  <si>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</si>
  <si>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</si>
  <si>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</si>
  <si>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</si>
  <si>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</si>
  <si>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</si>
  <si>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</si>
  <si>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</si>
  <si>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</si>
  <si>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</si>
  <si>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</si>
  <si>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</si>
  <si>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</si>
  <si>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</si>
  <si>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</si>
  <si>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</si>
  <si>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</si>
  <si>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</si>
  <si>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</si>
  <si>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</si>
  <si>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</si>
  <si>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</si>
  <si>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</si>
  <si>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</si>
  <si>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</si>
  <si>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</si>
  <si>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</si>
  <si>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</si>
  <si>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</si>
  <si>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</si>
  <si>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</si>
  <si>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</si>
  <si>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</si>
  <si>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</si>
  <si>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</si>
  <si>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</si>
  <si>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</si>
  <si>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</si>
  <si>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</si>
  <si>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</si>
  <si>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</si>
  <si>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</si>
  <si>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</si>
  <si>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</si>
  <si>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</si>
  <si>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</si>
  <si>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</si>
  <si>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</si>
  <si>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</si>
  <si>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</si>
  <si>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</si>
  <si>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</si>
  <si>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</si>
  <si>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</si>
  <si>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</si>
  <si>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</si>
  <si>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</si>
  <si>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</si>
  <si>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</si>
  <si>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</si>
  <si>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</si>
  <si>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</si>
  <si>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</si>
  <si>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</si>
  <si>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</si>
  <si>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</si>
  <si>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</si>
  <si>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</si>
  <si>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</si>
  <si>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</si>
  <si>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</si>
  <si>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</si>
  <si>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</si>
  <si>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</si>
  <si>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</si>
  <si>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</si>
  <si>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</si>
  <si>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</si>
  <si>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</si>
  <si>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</si>
  <si>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</si>
  <si>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</si>
  <si>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</si>
  <si>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</si>
  <si>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</si>
  <si>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</si>
  <si>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</si>
  <si>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</si>
  <si>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</si>
  <si>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</si>
  <si>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</si>
  <si>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</si>
  <si>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</si>
  <si>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</si>
  <si>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</si>
  <si>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</si>
  <si>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</si>
  <si>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</si>
  <si>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</si>
  <si>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</si>
  <si>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</si>
  <si>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</si>
  <si>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</si>
  <si>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</si>
  <si>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</si>
  <si>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</si>
  <si>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</si>
  <si>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</si>
  <si>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</si>
  <si>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</si>
  <si>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</si>
  <si>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</si>
  <si>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</si>
  <si>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</si>
  <si>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</si>
  <si>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</si>
  <si>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</si>
  <si>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</si>
  <si>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</si>
  <si>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</si>
  <si>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</si>
  <si>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</si>
  <si>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</si>
  <si>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</si>
  <si>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</si>
  <si>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</si>
  <si>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</si>
  <si>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</si>
  <si>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</si>
  <si>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</si>
  <si>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</si>
  <si>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</si>
  <si>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</si>
  <si>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</si>
  <si>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</si>
  <si>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</si>
  <si>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</si>
  <si>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</si>
  <si>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</si>
  <si>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</si>
  <si>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</si>
  <si>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</si>
  <si>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</si>
  <si>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</si>
  <si>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</si>
  <si>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</si>
  <si>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</si>
  <si>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</si>
  <si>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</si>
  <si>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</si>
  <si>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</si>
  <si>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</si>
  <si>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</si>
  <si>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</si>
  <si>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</si>
  <si>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</si>
  <si>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</si>
  <si>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</si>
  <si>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</si>
  <si>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</si>
  <si>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</si>
  <si>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</si>
  <si>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</si>
  <si>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</si>
  <si>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</si>
  <si>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</si>
  <si>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</si>
  <si>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</si>
  <si>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</si>
  <si>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</si>
  <si>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</si>
  <si>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</si>
  <si>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</si>
  <si>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</si>
  <si>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</si>
  <si>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</si>
  <si>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</si>
  <si>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</si>
  <si>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</si>
  <si>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</si>
  <si>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</si>
  <si>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</si>
  <si>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</si>
  <si>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</si>
  <si>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</si>
  <si>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</si>
  <si>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</si>
  <si>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</si>
  <si>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</si>
  <si>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</si>
  <si>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</si>
  <si>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</si>
  <si>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</si>
  <si>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</si>
  <si>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</si>
  <si>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</si>
  <si>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</si>
  <si>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</si>
  <si>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</si>
  <si>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</si>
  <si>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</si>
  <si>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</si>
  <si>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</si>
  <si>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</si>
  <si>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</si>
  <si>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</si>
  <si>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</si>
  <si>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</si>
  <si>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</si>
  <si>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</si>
  <si>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</si>
  <si>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</si>
  <si>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</si>
  <si>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</si>
  <si>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</si>
  <si>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</si>
  <si>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</si>
  <si>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</si>
  <si>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</si>
  <si>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</si>
  <si>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</si>
  <si>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</si>
  <si>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</si>
  <si>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</si>
  <si>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</si>
  <si>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</si>
  <si>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</si>
  <si>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</si>
  <si>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</si>
  <si>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</si>
  <si>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</si>
  <si>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</si>
  <si>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</si>
  <si>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</si>
  <si>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</si>
  <si>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</si>
  <si>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</si>
  <si>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</si>
  <si>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</si>
  <si>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</si>
  <si>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</si>
  <si>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</si>
  <si>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</si>
  <si>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</si>
  <si>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</si>
  <si>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</si>
  <si>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</si>
  <si>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</si>
  <si>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</si>
  <si>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</si>
  <si>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</si>
  <si>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</si>
  <si>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</si>
  <si>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</si>
  <si>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</si>
  <si>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</si>
  <si>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</si>
  <si>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</si>
  <si>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</si>
  <si>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</si>
  <si>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</si>
  <si>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</si>
  <si>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</si>
  <si>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</si>
  <si>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</si>
  <si>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</si>
  <si>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</si>
  <si>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</si>
  <si>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</si>
  <si>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</si>
  <si>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</si>
  <si>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</si>
  <si>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</si>
  <si>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</si>
  <si>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</si>
  <si>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</si>
  <si>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</si>
  <si>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</si>
  <si>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</si>
  <si>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</si>
  <si>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</si>
  <si>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</si>
  <si>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</si>
  <si>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</si>
  <si>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</si>
  <si>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</si>
  <si>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</si>
  <si>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</si>
  <si>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</si>
  <si>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</si>
  <si>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</si>
  <si>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</si>
  <si>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</si>
  <si>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</si>
  <si>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</si>
  <si>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</si>
  <si>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</si>
  <si>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</si>
  <si>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</si>
  <si>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</si>
  <si>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</si>
  <si>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</si>
  <si>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</si>
  <si>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</si>
  <si>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</si>
  <si>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</si>
  <si>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</si>
  <si>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</si>
  <si>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</si>
  <si>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</si>
  <si>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</si>
  <si>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</si>
  <si>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</si>
  <si>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</si>
  <si>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</si>
  <si>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</si>
  <si>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</si>
  <si>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</si>
  <si>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</si>
  <si>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</si>
  <si>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</si>
  <si>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</si>
  <si>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</si>
  <si>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</si>
  <si>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</si>
  <si>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</si>
  <si>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</si>
  <si>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</si>
  <si>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</si>
  <si>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</si>
  <si>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</si>
  <si>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</si>
  <si>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</si>
  <si>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</si>
  <si>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</si>
  <si>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</si>
  <si>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</si>
  <si>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</si>
  <si>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</si>
  <si>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</si>
  <si>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</si>
  <si>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</si>
  <si>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</si>
  <si>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</si>
  <si>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</si>
  <si>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</si>
  <si>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</si>
  <si>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</si>
  <si>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</si>
  <si>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</si>
  <si>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</si>
  <si>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</si>
  <si>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</si>
  <si>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</si>
  <si>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</si>
  <si>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</si>
  <si>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</si>
  <si>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</si>
  <si>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</si>
  <si>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</si>
  <si>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</si>
  <si>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</si>
  <si>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</si>
  <si>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</si>
  <si>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</si>
  <si>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</si>
  <si>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</si>
  <si>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</si>
  <si>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</si>
  <si>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</si>
  <si>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</si>
  <si>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</si>
  <si>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</si>
  <si>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</si>
  <si>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</si>
  <si>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</si>
  <si>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</si>
  <si>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</si>
  <si>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</si>
  <si>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</si>
  <si>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</si>
  <si>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</si>
  <si>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</si>
  <si>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</si>
  <si>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</si>
  <si>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</si>
  <si>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</si>
  <si>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</si>
  <si>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</si>
  <si>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</si>
  <si>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</si>
  <si>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</si>
  <si>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</si>
  <si>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</si>
  <si>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</si>
  <si>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</si>
  <si>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</si>
  <si>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</si>
  <si>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</si>
  <si>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</si>
  <si>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</si>
  <si>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</si>
  <si>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</si>
  <si>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</si>
  <si>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</si>
  <si>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</si>
  <si>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</si>
  <si>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</si>
  <si>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</si>
  <si>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</si>
  <si>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</si>
  <si>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</si>
  <si>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</si>
  <si>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</si>
  <si>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</si>
  <si>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</si>
  <si>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</si>
  <si>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</si>
  <si>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</si>
  <si>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</si>
  <si>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</si>
  <si>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</si>
  <si>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</si>
  <si>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</si>
  <si>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</si>
  <si>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</si>
  <si>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</si>
  <si>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</si>
  <si>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</si>
  <si>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</si>
  <si>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</si>
  <si>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</si>
  <si>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</si>
  <si>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</si>
  <si>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</si>
  <si>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</si>
  <si>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</si>
  <si>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</si>
  <si>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</si>
  <si>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</si>
  <si>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</si>
  <si>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</si>
  <si>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</si>
  <si>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</si>
  <si>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</si>
  <si>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</si>
  <si>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</si>
  <si>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</si>
  <si>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</si>
  <si>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</si>
  <si>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</si>
  <si>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</si>
  <si>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</si>
  <si>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</si>
  <si>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</si>
  <si>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</si>
  <si>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</si>
  <si>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</si>
  <si>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</si>
  <si>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</si>
  <si>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</si>
  <si>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</si>
  <si>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</si>
  <si>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</si>
  <si>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</si>
  <si>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</si>
  <si>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</si>
  <si>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</si>
  <si>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</si>
  <si>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</si>
  <si>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</si>
  <si>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</si>
  <si>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</si>
  <si>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</si>
  <si>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</si>
  <si>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</si>
  <si>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</si>
  <si>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</si>
  <si>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</si>
  <si>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</si>
  <si>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</si>
  <si>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</si>
  <si>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</si>
  <si>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</si>
  <si>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</si>
  <si>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</si>
  <si>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</si>
  <si>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</si>
  <si>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</si>
  <si>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</si>
  <si>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</si>
  <si>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</si>
  <si>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</si>
  <si>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</si>
  <si>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</si>
  <si>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</si>
  <si>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</si>
  <si>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</si>
  <si>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</si>
  <si>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</si>
  <si>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</si>
  <si>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</si>
  <si>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</si>
  <si>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</si>
  <si>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</si>
  <si>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</si>
  <si>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</si>
  <si>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</si>
  <si>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</si>
  <si>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</si>
  <si>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</si>
  <si>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</si>
  <si>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</si>
  <si>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</si>
  <si>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</si>
  <si>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</si>
  <si>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</si>
  <si>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</si>
  <si>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</si>
  <si>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</si>
  <si>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</si>
  <si>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</si>
  <si>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</si>
  <si>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</si>
  <si>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</si>
  <si>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</si>
  <si>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</si>
  <si>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</si>
  <si>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</si>
  <si>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</si>
  <si>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</si>
  <si>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</si>
  <si>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</si>
  <si>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</si>
  <si>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</si>
  <si>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</si>
  <si>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</si>
  <si>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</si>
  <si>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</si>
  <si>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</si>
  <si>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</si>
  <si>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</si>
  <si>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</si>
  <si>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</si>
  <si>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</si>
  <si>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</si>
  <si>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</si>
  <si>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</si>
  <si>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</si>
  <si>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</si>
  <si>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</si>
  <si>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</si>
  <si>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</si>
  <si>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</si>
  <si>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</si>
  <si>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</si>
  <si>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</si>
  <si>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</si>
  <si>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</si>
  <si>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</si>
  <si>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</si>
  <si>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</si>
  <si>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</si>
  <si>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</si>
  <si>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</si>
  <si>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</si>
  <si>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</si>
  <si>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</si>
  <si>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</si>
  <si>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</si>
  <si>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</si>
  <si>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</si>
  <si>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</si>
  <si>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</si>
  <si>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</si>
  <si>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</si>
  <si>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</si>
  <si>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</si>
  <si>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</si>
  <si>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</si>
  <si>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</si>
  <si>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</si>
  <si>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</si>
  <si>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</si>
  <si>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</si>
  <si>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</si>
  <si>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</si>
  <si>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</si>
  <si>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</si>
  <si>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</si>
  <si>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</si>
  <si>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</si>
  <si>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</si>
  <si>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</si>
  <si>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</si>
  <si>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</si>
  <si>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</si>
  <si>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</si>
  <si>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</si>
  <si>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</si>
  <si>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</si>
  <si>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</si>
  <si>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</si>
  <si>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</si>
  <si>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</si>
  <si>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</si>
  <si>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</si>
  <si>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</si>
  <si>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</si>
  <si>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</si>
  <si>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</si>
  <si>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</si>
  <si>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</si>
  <si>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</si>
  <si>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</si>
  <si>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</si>
  <si>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</si>
  <si>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</si>
  <si>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</si>
  <si>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</si>
  <si>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</si>
  <si>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</si>
  <si>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</si>
  <si>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</si>
  <si>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</si>
  <si>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</si>
  <si>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</si>
  <si>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</si>
  <si>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</si>
  <si>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</si>
  <si>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</si>
  <si>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</si>
  <si>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</si>
  <si>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</si>
  <si>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</si>
  <si>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</si>
  <si>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</si>
  <si>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</si>
  <si>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</si>
  <si>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</si>
  <si>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</si>
  <si>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</si>
  <si>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</si>
  <si>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</si>
  <si>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</si>
  <si>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</si>
  <si>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</si>
  <si>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</si>
  <si>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</si>
  <si>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</si>
  <si>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</si>
  <si>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</si>
  <si>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</si>
  <si>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</si>
  <si>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</si>
  <si>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</si>
  <si>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</si>
  <si>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</si>
  <si>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</si>
  <si>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</si>
  <si>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</si>
  <si>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</si>
  <si>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</si>
  <si>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</si>
  <si>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</si>
  <si>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</si>
  <si>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</si>
  <si>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</si>
  <si>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</si>
  <si>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</si>
  <si>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</si>
  <si>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</si>
  <si>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</si>
  <si>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</si>
  <si>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</si>
  <si>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</si>
  <si>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</si>
  <si>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</si>
  <si>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</si>
  <si>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</si>
  <si>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</si>
  <si>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</si>
  <si>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</si>
  <si>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</si>
  <si>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</si>
  <si>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</si>
  <si>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</si>
  <si>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</si>
  <si>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</si>
  <si>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</si>
  <si>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</si>
  <si>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</si>
  <si>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</si>
  <si>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</si>
  <si>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</si>
  <si>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</si>
  <si>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</si>
  <si>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</si>
  <si>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</si>
  <si>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</si>
  <si>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</si>
  <si>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</si>
  <si>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</si>
  <si>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</si>
  <si>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</si>
  <si>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</si>
  <si>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</si>
  <si>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</si>
  <si>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</si>
  <si>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</si>
  <si>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</si>
  <si>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</si>
  <si>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</si>
  <si>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</si>
  <si>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</si>
  <si>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</si>
  <si>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</si>
  <si>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</si>
  <si>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</si>
  <si>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</si>
  <si>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</si>
  <si>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</si>
  <si>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</si>
  <si>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</si>
  <si>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</si>
  <si>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</si>
  <si>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</si>
  <si>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</si>
  <si>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</si>
  <si>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</si>
  <si>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</si>
  <si>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</si>
  <si>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</si>
  <si>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</si>
  <si>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</si>
  <si>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</si>
  <si>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</si>
  <si>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</si>
  <si>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</si>
  <si>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</si>
  <si>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</si>
  <si>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</si>
  <si>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</si>
  <si>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</si>
  <si>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</si>
  <si>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</si>
  <si>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</si>
  <si>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</si>
  <si>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</si>
  <si>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</si>
  <si>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</si>
  <si>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</si>
  <si>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</si>
  <si>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</si>
  <si>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</si>
  <si>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</si>
  <si>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</si>
  <si>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</si>
  <si>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</si>
  <si>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</si>
  <si>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</si>
  <si>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</si>
  <si>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</si>
  <si>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</si>
  <si>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</si>
  <si>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</si>
  <si>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</si>
  <si>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</si>
  <si>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</si>
  <si>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</si>
  <si>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</si>
  <si>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</si>
  <si>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</si>
  <si>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</si>
  <si>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</si>
  <si>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</si>
  <si>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</si>
  <si>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</si>
  <si>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</si>
  <si>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</si>
  <si>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</si>
  <si>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</si>
  <si>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</si>
  <si>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</si>
  <si>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</si>
  <si>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</si>
  <si>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</si>
  <si>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</si>
  <si>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</si>
  <si>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</si>
  <si>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</si>
  <si>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</si>
  <si>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</si>
  <si>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</si>
  <si>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</si>
  <si>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</si>
  <si>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</si>
  <si>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</si>
  <si>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</si>
  <si>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</si>
  <si>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</si>
  <si>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</si>
  <si>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</si>
  <si>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</si>
  <si>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</si>
  <si>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</si>
  <si>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</si>
  <si>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</si>
  <si>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</si>
  <si>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</si>
  <si>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</si>
  <si>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</si>
  <si>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</si>
  <si>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</si>
  <si>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</si>
  <si>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</si>
  <si>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</si>
  <si>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</si>
  <si>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</si>
  <si>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</si>
  <si>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</si>
  <si>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</si>
  <si>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</si>
  <si>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</si>
  <si>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</si>
  <si>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</si>
  <si>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</si>
  <si>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</si>
  <si>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</si>
  <si>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</si>
  <si>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</si>
  <si>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</si>
  <si>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</si>
  <si>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</si>
  <si>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</si>
  <si>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</si>
  <si>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</si>
  <si>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</si>
  <si>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</si>
  <si>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</si>
  <si>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</si>
  <si>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</si>
  <si>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</si>
  <si>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</si>
  <si>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</si>
  <si>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</si>
  <si>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</si>
  <si>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</si>
  <si>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</si>
  <si>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</si>
  <si>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</si>
  <si>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</si>
  <si>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</si>
  <si>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</si>
  <si>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</si>
  <si>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</si>
  <si>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</si>
  <si>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</si>
  <si>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</si>
  <si>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</si>
  <si>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</si>
  <si>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</si>
  <si>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</si>
  <si>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</si>
  <si>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</si>
  <si>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</si>
  <si>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</si>
  <si>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</si>
  <si>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</si>
  <si>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</si>
  <si>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</si>
  <si>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</si>
  <si>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</si>
  <si>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</si>
  <si>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</si>
  <si>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</si>
  <si>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</si>
  <si>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</si>
  <si>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</si>
  <si>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</si>
  <si>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</si>
  <si>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</si>
  <si>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</si>
  <si>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</si>
  <si>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</si>
  <si>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</si>
  <si>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</si>
  <si>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</si>
  <si>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</si>
  <si>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</si>
  <si>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</si>
  <si>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</si>
  <si>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</si>
  <si>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</si>
  <si>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</si>
  <si>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</si>
  <si>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</si>
  <si>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</si>
  <si>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</si>
  <si>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</si>
  <si>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</si>
  <si>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</si>
  <si>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</si>
  <si>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</si>
  <si>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</si>
  <si>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</si>
  <si>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</si>
  <si>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</si>
  <si>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</si>
  <si>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</si>
  <si>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</si>
  <si>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</si>
  <si>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</si>
  <si>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</si>
  <si>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</si>
  <si>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</si>
  <si>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</si>
  <si>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</si>
  <si>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</si>
  <si>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</si>
  <si>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</si>
  <si>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</si>
  <si>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</si>
  <si>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</si>
  <si>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</si>
  <si>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</si>
  <si>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</si>
  <si>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</si>
  <si>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</si>
  <si>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</si>
  <si>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</si>
  <si>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</si>
  <si>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</si>
  <si>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</si>
  <si>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</si>
  <si>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</si>
  <si>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</si>
  <si>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</si>
  <si>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</si>
  <si>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</si>
  <si>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</si>
  <si>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</si>
  <si>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</si>
  <si>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</si>
  <si>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</si>
  <si>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</si>
  <si>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</si>
  <si>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</si>
  <si>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</si>
  <si>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</si>
  <si>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</si>
  <si>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</si>
  <si>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</si>
  <si>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</si>
  <si>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</si>
  <si>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</si>
  <si>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</si>
  <si>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</si>
  <si>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</si>
  <si>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</si>
  <si>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</si>
  <si>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</si>
  <si>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</si>
  <si>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</si>
  <si>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</si>
  <si>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</si>
  <si>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</si>
  <si>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</si>
  <si>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</si>
  <si>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</si>
  <si>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</si>
  <si>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</si>
  <si>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</si>
  <si>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</si>
  <si>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</si>
  <si>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</si>
  <si>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</si>
  <si>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</si>
  <si>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</si>
  <si>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</si>
  <si>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</si>
  <si>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</si>
  <si>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</si>
  <si>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</si>
  <si>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</si>
  <si>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</si>
  <si>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</si>
  <si>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</si>
  <si>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</si>
  <si>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</si>
  <si>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</si>
  <si>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</si>
  <si>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</si>
  <si>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</si>
  <si>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</si>
  <si>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</si>
  <si>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</si>
  <si>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</si>
  <si>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</si>
  <si>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</si>
  <si>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</si>
  <si>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</si>
  <si>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</si>
  <si>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</si>
  <si>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</si>
  <si>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</si>
  <si>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</si>
  <si>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</si>
  <si>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</si>
  <si>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</si>
  <si>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</si>
  <si>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</si>
  <si>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</si>
  <si>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</si>
  <si>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</si>
  <si>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</si>
  <si>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</si>
  <si>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</si>
  <si>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</si>
  <si>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</si>
  <si>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</si>
  <si>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</si>
  <si>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</si>
  <si>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</si>
  <si>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</si>
  <si>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</si>
  <si>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</si>
  <si>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</si>
  <si>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</si>
  <si>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</si>
  <si>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</si>
  <si>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</si>
  <si>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</si>
  <si>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</si>
  <si>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</si>
  <si>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</si>
  <si>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</si>
  <si>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</si>
  <si>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</si>
  <si>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</si>
  <si>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</si>
  <si>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</si>
  <si>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</si>
  <si>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</si>
  <si>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</si>
  <si>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</si>
  <si>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</si>
  <si>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</si>
  <si>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</si>
  <si>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</si>
  <si>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</si>
  <si>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</si>
  <si>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</si>
  <si>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</si>
  <si>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</si>
  <si>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</si>
  <si>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</si>
  <si>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</si>
  <si>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</si>
  <si>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</si>
  <si>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</si>
  <si>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</si>
  <si>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</si>
  <si>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</si>
  <si>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</si>
  <si>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</si>
  <si>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</si>
  <si>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</si>
  <si>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</si>
  <si>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</si>
  <si>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</si>
  <si>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</si>
  <si>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</si>
  <si>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</si>
  <si>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</si>
  <si>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</si>
  <si>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</si>
  <si>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</si>
  <si>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</si>
  <si>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</si>
  <si>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</si>
  <si>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</si>
  <si>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</si>
  <si>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</si>
  <si>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</si>
  <si>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</si>
  <si>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</si>
  <si>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</si>
  <si>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</si>
  <si>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</si>
  <si>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</si>
  <si>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</si>
  <si>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</si>
  <si>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</si>
  <si>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</si>
  <si>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</si>
  <si>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</si>
  <si>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</si>
  <si>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</si>
  <si>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</si>
  <si>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</si>
  <si>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</si>
  <si>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</si>
  <si>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</si>
  <si>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</si>
  <si>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</si>
  <si>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</si>
  <si>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</si>
  <si>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</si>
  <si>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</si>
  <si>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</si>
  <si>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</si>
  <si>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</si>
  <si>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</si>
  <si>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</si>
  <si>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</si>
  <si>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</si>
  <si>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</si>
  <si>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</si>
  <si>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</si>
  <si>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</si>
  <si>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</si>
  <si>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</si>
  <si>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</si>
  <si>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</si>
  <si>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</si>
  <si>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</si>
  <si>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</si>
  <si>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</si>
  <si>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</si>
  <si>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</si>
  <si>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</si>
  <si>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</si>
  <si>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</si>
  <si>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</si>
  <si>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</si>
  <si>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</si>
  <si>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</si>
  <si>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</si>
  <si>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</si>
  <si>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</si>
  <si>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</si>
  <si>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</si>
  <si>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</si>
  <si>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</si>
  <si>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</si>
  <si>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</si>
  <si>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</si>
  <si>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</si>
  <si>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</si>
  <si>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</si>
  <si>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</si>
  <si>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</si>
  <si>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</si>
  <si>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</si>
  <si>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</si>
  <si>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</si>
  <si>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</si>
  <si>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</si>
  <si>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</si>
  <si>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</si>
  <si>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</si>
  <si>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</si>
  <si>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</si>
  <si>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</si>
  <si>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</si>
  <si>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</si>
  <si>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</si>
  <si>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</si>
  <si>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</si>
  <si>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</si>
  <si>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</si>
  <si>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</si>
  <si>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</si>
  <si>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</si>
  <si>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</si>
  <si>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</si>
  <si>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</si>
  <si>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</si>
  <si>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</si>
  <si>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</si>
  <si>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</si>
  <si>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</si>
  <si>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</si>
  <si>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</si>
  <si>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</si>
  <si>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</si>
  <si>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</si>
  <si>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</si>
  <si>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</si>
  <si>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</si>
  <si>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</si>
  <si>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</si>
  <si>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</si>
  <si>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</si>
  <si>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</si>
  <si>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</si>
  <si>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</si>
  <si>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</si>
  <si>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</si>
  <si>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</si>
  <si>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</si>
  <si>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</si>
  <si>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</si>
  <si>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</si>
  <si>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</si>
  <si>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</si>
  <si>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</si>
  <si>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</si>
  <si>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</si>
  <si>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</si>
  <si>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</si>
  <si>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</si>
  <si>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</si>
  <si>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</si>
  <si>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</si>
  <si>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</si>
  <si>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</si>
  <si>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</si>
  <si>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</si>
  <si>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</si>
  <si>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</si>
  <si>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</si>
  <si>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</si>
  <si>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</si>
  <si>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</si>
  <si>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</si>
  <si>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</si>
  <si>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</si>
  <si>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</si>
  <si>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</si>
  <si>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</si>
  <si>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</si>
  <si>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</si>
  <si>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</si>
  <si>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</si>
  <si>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</si>
  <si>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</si>
  <si>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</si>
  <si>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</si>
  <si>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</si>
  <si>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</si>
  <si>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</si>
  <si>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</si>
  <si>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</si>
  <si>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</si>
  <si>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</si>
  <si>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</si>
  <si>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</si>
  <si>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</si>
  <si>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</si>
  <si>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</si>
  <si>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</si>
  <si>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</si>
  <si>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</si>
  <si>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</si>
  <si>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</si>
  <si>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</si>
  <si>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</si>
  <si>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</si>
  <si>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</si>
  <si>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</si>
  <si>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</si>
  <si>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</si>
  <si>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</si>
  <si>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</si>
  <si>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</si>
  <si>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</si>
  <si>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</si>
  <si>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</si>
  <si>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</si>
  <si>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</si>
  <si>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</si>
  <si>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</si>
  <si>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</si>
  <si>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</si>
  <si>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</si>
  <si>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</si>
  <si>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</si>
  <si>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</si>
  <si>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</si>
  <si>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</si>
  <si>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</si>
  <si>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</si>
  <si>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</si>
  <si>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</si>
  <si>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</si>
  <si>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</si>
  <si>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</si>
  <si>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</si>
  <si>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</si>
  <si>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</si>
  <si>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</si>
  <si>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</si>
  <si>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</si>
  <si>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</si>
  <si>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</si>
  <si>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</si>
  <si>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</si>
  <si>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</si>
  <si>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</si>
  <si>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</si>
  <si>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</si>
  <si>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</si>
  <si>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</si>
  <si>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</si>
  <si>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</si>
  <si>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</si>
  <si>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</si>
  <si>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</si>
  <si>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</si>
  <si>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</si>
  <si>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</si>
  <si>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</si>
  <si>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</si>
  <si>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</si>
  <si>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</si>
  <si>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</si>
  <si>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</si>
  <si>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</si>
  <si>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</si>
  <si>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</si>
  <si>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</si>
  <si>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</si>
  <si>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</si>
  <si>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</si>
  <si>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</si>
  <si>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</si>
  <si>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</si>
  <si>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</si>
  <si>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</si>
  <si>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</si>
  <si>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</si>
  <si>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</si>
  <si>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</si>
  <si>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</si>
  <si>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</si>
  <si>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</si>
  <si>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</si>
  <si>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</si>
  <si>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</si>
  <si>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</si>
  <si>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</si>
  <si>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</si>
  <si>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</si>
  <si>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</si>
  <si>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</si>
  <si>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</si>
  <si>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</si>
  <si>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</si>
  <si>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</si>
  <si>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</si>
  <si>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</si>
  <si>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</si>
  <si>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</si>
  <si>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</si>
  <si>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</si>
  <si>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</si>
  <si>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</si>
  <si>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</si>
  <si>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</si>
  <si>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</si>
  <si>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</si>
  <si>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</si>
  <si>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</si>
  <si>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</si>
  <si>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</si>
  <si>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</si>
  <si>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</si>
  <si>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</si>
  <si>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</si>
  <si>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</si>
  <si>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</si>
  <si>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</si>
  <si>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</si>
  <si>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</si>
  <si>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</si>
  <si>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</si>
  <si>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</si>
  <si>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</si>
  <si>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</si>
  <si>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</si>
  <si>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</si>
  <si>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</si>
  <si>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</si>
  <si>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</si>
  <si>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</si>
  <si>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</si>
  <si>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</si>
  <si>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</si>
  <si>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</si>
  <si>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</si>
  <si>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</si>
  <si>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</si>
  <si>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</si>
  <si>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</si>
  <si>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</si>
  <si>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</si>
  <si>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</si>
  <si>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</si>
  <si>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</si>
  <si>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</si>
  <si>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</si>
  <si>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</si>
  <si>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</si>
  <si>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</si>
  <si>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</si>
  <si>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</si>
  <si>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</si>
  <si>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</si>
  <si>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</si>
  <si>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</si>
  <si>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</si>
  <si>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</si>
  <si>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</si>
  <si>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</si>
  <si>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</si>
  <si>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</si>
  <si>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</si>
  <si>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</si>
  <si>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</si>
  <si>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</si>
  <si>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</si>
  <si>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</si>
  <si>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</si>
  <si>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</si>
  <si>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</si>
  <si>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</si>
  <si>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</si>
  <si>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</si>
  <si>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</si>
  <si>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</si>
  <si>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</si>
  <si>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</si>
  <si>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</si>
  <si>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</si>
  <si>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</si>
  <si>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</si>
  <si>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</si>
  <si>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</si>
  <si>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</si>
  <si>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</si>
  <si>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</si>
  <si>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</si>
  <si>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</si>
  <si>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</si>
  <si>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</si>
  <si>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</si>
  <si>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</si>
  <si>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</si>
  <si>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</si>
  <si>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</si>
  <si>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</si>
  <si>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</si>
  <si>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</si>
  <si>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</si>
  <si>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</si>
  <si>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</si>
  <si>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</si>
  <si>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</si>
  <si>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</si>
  <si>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</si>
  <si>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</si>
  <si>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</si>
  <si>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</si>
  <si>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</si>
  <si>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</si>
  <si>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</si>
  <si>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</si>
  <si>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</si>
  <si>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</si>
  <si>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</si>
  <si>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</si>
  <si>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</si>
  <si>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</si>
  <si>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</si>
  <si>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</si>
  <si>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</si>
  <si>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</si>
  <si>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</si>
  <si>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</si>
  <si>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</si>
  <si>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</si>
  <si>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</si>
  <si>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</si>
  <si>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</si>
  <si>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</si>
  <si>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</si>
  <si>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</si>
  <si>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</si>
  <si>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</si>
  <si>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</si>
  <si>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</si>
  <si>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</si>
  <si>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</si>
  <si>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</si>
  <si>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</si>
  <si>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</si>
  <si>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</si>
  <si>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</si>
  <si>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</si>
  <si>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</si>
  <si>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</si>
  <si>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</si>
  <si>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</si>
  <si>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</si>
  <si>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</si>
  <si>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</si>
  <si>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</si>
  <si>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</si>
  <si>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</si>
  <si>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</si>
  <si>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</si>
  <si>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</si>
  <si>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</si>
  <si>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</si>
  <si>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</si>
  <si>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</si>
  <si>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</si>
  <si>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</si>
  <si>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</si>
  <si>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</si>
  <si>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</si>
  <si>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</si>
  <si>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</si>
  <si>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</si>
  <si>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</si>
  <si>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</si>
  <si>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</si>
  <si>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</si>
  <si>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</si>
  <si>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</si>
  <si>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</si>
  <si>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</si>
  <si>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</si>
  <si>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</si>
  <si>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</si>
  <si>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</si>
  <si>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</si>
  <si>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</si>
  <si>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</si>
  <si>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</si>
  <si>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</si>
  <si>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</si>
  <si>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</si>
  <si>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</si>
  <si>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</si>
  <si>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</si>
  <si>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</si>
  <si>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</si>
  <si>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</si>
  <si>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</si>
  <si>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</si>
  <si>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</si>
  <si>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</si>
  <si>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</si>
  <si>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</si>
  <si>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</si>
  <si>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</si>
  <si>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</si>
  <si>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</si>
  <si>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</si>
  <si>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</si>
  <si>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</si>
  <si>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</si>
  <si>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</si>
  <si>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</si>
  <si>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</si>
  <si>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</si>
  <si>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</si>
  <si>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</si>
  <si>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</si>
  <si>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</si>
  <si>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</si>
  <si>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</si>
  <si>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</si>
  <si>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</si>
  <si>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</si>
  <si>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</si>
  <si>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</si>
  <si>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</si>
  <si>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</si>
  <si>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</si>
  <si>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</si>
  <si>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</si>
  <si>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</si>
  <si>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</si>
  <si>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</si>
  <si>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</si>
  <si>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</si>
  <si>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</si>
  <si>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</si>
  <si>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</si>
  <si>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</si>
  <si>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</si>
  <si>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</si>
  <si>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</si>
  <si>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</si>
  <si>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</si>
  <si>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</si>
  <si>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</si>
  <si>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</si>
  <si>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</si>
  <si>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</si>
  <si>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</si>
  <si>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</si>
  <si>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</si>
  <si>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</si>
  <si>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</si>
  <si>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</si>
  <si>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</si>
  <si>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</si>
  <si>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</si>
  <si>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</si>
  <si>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</si>
  <si>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</si>
  <si>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</si>
  <si>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</si>
  <si>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</si>
  <si>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</si>
  <si>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</si>
  <si>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</si>
  <si>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</si>
  <si>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</si>
  <si>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</si>
  <si>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</si>
  <si>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</si>
  <si>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</si>
  <si>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</si>
  <si>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</si>
  <si>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</si>
  <si>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</si>
  <si>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</si>
  <si>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</si>
  <si>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</si>
  <si>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</si>
  <si>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</si>
  <si>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</si>
  <si>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</si>
  <si>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</si>
  <si>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</si>
  <si>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</si>
  <si>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</si>
  <si>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</si>
  <si>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</si>
  <si>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</si>
  <si>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</si>
  <si>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</si>
  <si>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</si>
  <si>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</si>
  <si>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</si>
  <si>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</si>
  <si>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</si>
  <si>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</si>
  <si>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</si>
  <si>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</si>
  <si>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</si>
  <si>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</si>
  <si>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</si>
  <si>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</si>
  <si>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</si>
  <si>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</si>
  <si>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</si>
  <si>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</si>
  <si>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</si>
  <si>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</si>
  <si>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</si>
  <si>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</si>
  <si>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</si>
  <si>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</si>
  <si>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</si>
  <si>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</si>
  <si>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</si>
  <si>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</si>
  <si>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</si>
  <si>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</si>
  <si>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</si>
  <si>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</si>
  <si>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</si>
  <si>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</si>
  <si>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</si>
  <si>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</si>
  <si>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</si>
  <si>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</si>
  <si>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</si>
  <si>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</si>
  <si>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</si>
  <si>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</si>
  <si>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</si>
  <si>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</si>
  <si>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</si>
  <si>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</si>
  <si>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</si>
  <si>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</si>
  <si>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</si>
  <si>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</si>
  <si>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</si>
  <si>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</si>
  <si>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</si>
  <si>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</si>
  <si>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</si>
  <si>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</si>
  <si>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</si>
  <si>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</si>
  <si>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</si>
  <si>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</si>
  <si>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</si>
  <si>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</si>
  <si>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</si>
  <si>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</si>
  <si>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</si>
  <si>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</si>
  <si>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</si>
  <si>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</si>
  <si>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</si>
  <si>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</si>
  <si>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</si>
  <si>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</si>
  <si>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</si>
  <si>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</si>
  <si>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</si>
  <si>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</si>
  <si>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</si>
  <si>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</si>
  <si>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</si>
  <si>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</si>
  <si>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</si>
  <si>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</si>
  <si>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</si>
  <si>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</si>
  <si>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</si>
  <si>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</si>
  <si>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</si>
  <si>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</si>
  <si>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</si>
  <si>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</si>
  <si>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</si>
  <si>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</si>
  <si>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</si>
  <si>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</si>
  <si>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</si>
  <si>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</si>
  <si>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</si>
  <si>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</si>
  <si>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</si>
  <si>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</si>
  <si>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</si>
  <si>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</si>
  <si>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</si>
  <si>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</si>
  <si>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</si>
  <si>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</si>
  <si>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</si>
  <si>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</si>
  <si>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</si>
  <si>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</si>
  <si>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</si>
  <si>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</si>
  <si>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</si>
  <si>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</si>
  <si>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</si>
  <si>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</si>
  <si>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</si>
  <si>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</si>
  <si>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</si>
  <si>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</si>
  <si>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</si>
  <si>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</si>
  <si>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</si>
  <si>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</si>
  <si>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</si>
  <si>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</si>
  <si>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</si>
  <si>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</si>
  <si>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</si>
  <si>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</si>
  <si>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</si>
  <si>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</si>
  <si>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</si>
  <si>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</si>
  <si>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</si>
  <si>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</si>
  <si>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</si>
  <si>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</si>
  <si>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</si>
  <si>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</si>
  <si>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</si>
  <si>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</si>
  <si>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</si>
  <si>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</si>
  <si>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</si>
  <si>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</si>
  <si>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</si>
  <si>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</si>
  <si>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</si>
  <si>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</si>
  <si>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</si>
  <si>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</si>
  <si>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</si>
  <si>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</si>
  <si>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</si>
  <si>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</si>
  <si>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</si>
  <si>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</si>
  <si>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</si>
  <si>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</si>
  <si>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</si>
  <si>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</si>
  <si>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</si>
  <si>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</si>
  <si>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</si>
  <si>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</si>
  <si>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</si>
  <si>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</si>
  <si>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</si>
  <si>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</si>
  <si>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</si>
  <si>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</si>
  <si>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</si>
  <si>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</si>
  <si>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</si>
  <si>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</si>
  <si>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</si>
  <si>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</si>
  <si>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</si>
  <si>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</si>
  <si>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</si>
  <si>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</si>
  <si>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</si>
  <si>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</si>
  <si>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</si>
  <si>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</si>
  <si>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</si>
  <si>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</si>
  <si>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</si>
  <si>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</si>
  <si>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</si>
  <si>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</si>
  <si>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</si>
  <si>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</si>
  <si>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</si>
  <si>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</si>
  <si>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</si>
  <si>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</si>
  <si>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</si>
  <si>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</si>
  <si>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</si>
  <si>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</si>
  <si>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</si>
  <si>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</si>
  <si>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</si>
  <si>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</si>
  <si>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</si>
  <si>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</si>
  <si>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</si>
  <si>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</si>
  <si>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</si>
  <si>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</si>
  <si>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</si>
  <si>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</si>
  <si>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</si>
  <si>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</si>
  <si>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</si>
  <si>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</si>
  <si>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</si>
  <si>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</si>
  <si>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</si>
  <si>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</si>
  <si>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</si>
  <si>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</si>
  <si>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</si>
  <si>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</si>
  <si>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</si>
  <si>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</si>
  <si>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</si>
  <si>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</si>
  <si>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</si>
  <si>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</si>
  <si>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</si>
  <si>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</si>
  <si>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</si>
  <si>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</si>
  <si>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</si>
  <si>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</si>
  <si>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</si>
  <si>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</si>
  <si>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</si>
  <si>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</si>
  <si>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</si>
  <si>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</si>
  <si>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</si>
  <si>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</si>
  <si>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</si>
  <si>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</si>
  <si>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</si>
  <si>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</si>
  <si>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</si>
  <si>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</si>
  <si>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</si>
  <si>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</si>
  <si>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</si>
  <si>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</si>
  <si>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</si>
  <si>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</si>
  <si>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</si>
  <si>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</si>
  <si>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</si>
  <si>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</si>
  <si>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</si>
  <si>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</si>
  <si>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</si>
  <si>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</si>
  <si>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</si>
  <si>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</si>
  <si>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</si>
  <si>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</si>
  <si>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</si>
  <si>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</si>
  <si>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</si>
  <si>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</si>
  <si>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</si>
  <si>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</si>
  <si>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</si>
  <si>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</si>
  <si>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</si>
  <si>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</si>
  <si>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</si>
  <si>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</si>
  <si>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</si>
  <si>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</si>
  <si>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</si>
  <si>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</si>
  <si>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</si>
  <si>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</si>
  <si>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</si>
  <si>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</si>
  <si>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</si>
  <si>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</si>
  <si>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</si>
  <si>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</si>
  <si>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</si>
  <si>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</si>
  <si>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</si>
  <si>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</si>
  <si>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</si>
  <si>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</si>
  <si>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</si>
  <si>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</si>
  <si>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</si>
  <si>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</si>
  <si>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</si>
  <si>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</si>
  <si>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</si>
  <si>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</si>
  <si>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</si>
  <si>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</si>
  <si>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</si>
  <si>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</si>
  <si>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</si>
  <si>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</si>
  <si>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</si>
  <si>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</si>
  <si>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</si>
  <si>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</si>
  <si>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</si>
  <si>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</si>
  <si>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</si>
  <si>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</si>
  <si>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</si>
  <si>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</si>
  <si>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</si>
  <si>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</si>
  <si>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</si>
  <si>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</si>
  <si>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</si>
  <si>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</si>
  <si>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</si>
  <si>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</si>
  <si>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</si>
  <si>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</si>
  <si>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</si>
  <si>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</si>
  <si>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</si>
  <si>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</si>
  <si>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</si>
  <si>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</si>
  <si>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</si>
  <si>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</si>
  <si>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</si>
  <si>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</si>
  <si>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</si>
  <si>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</si>
  <si>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</si>
  <si>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</si>
  <si>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</si>
  <si>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</si>
  <si>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</si>
  <si>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</si>
  <si>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</si>
  <si>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</si>
  <si>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</si>
  <si>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</si>
  <si>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</si>
  <si>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</si>
  <si>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</si>
  <si>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</si>
  <si>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</si>
  <si>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</si>
  <si>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</si>
  <si>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</si>
  <si>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</si>
  <si>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</si>
  <si>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</si>
  <si>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</si>
  <si>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</si>
  <si>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</si>
  <si>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</si>
  <si>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</si>
  <si>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</si>
  <si>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</si>
  <si>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</si>
  <si>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</si>
  <si>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</si>
  <si>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</si>
  <si>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</si>
  <si>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</si>
  <si>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</si>
  <si>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</si>
  <si>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</si>
  <si>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</si>
  <si>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</si>
  <si>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</si>
  <si>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</si>
  <si>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</si>
  <si>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</si>
  <si>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</si>
  <si>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</si>
  <si>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</si>
  <si>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</si>
  <si>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</si>
  <si>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</si>
  <si>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</si>
  <si>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</si>
  <si>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</si>
  <si>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</si>
  <si>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</si>
  <si>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</si>
  <si>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</si>
  <si>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</si>
  <si>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</si>
  <si>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</si>
  <si>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</si>
  <si>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</si>
  <si>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</si>
  <si>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</si>
  <si>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</si>
  <si>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</si>
  <si>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</si>
  <si>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</si>
  <si>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</si>
  <si>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</si>
  <si>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</si>
  <si>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</si>
  <si>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</si>
  <si>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</si>
  <si>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</si>
  <si>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</si>
  <si>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</si>
  <si>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</si>
  <si>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</si>
  <si>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</si>
  <si>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</si>
  <si>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</si>
  <si>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</si>
  <si>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</si>
  <si>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</si>
  <si>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</si>
  <si>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</si>
  <si>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</si>
  <si>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</si>
  <si>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</si>
  <si>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</si>
  <si>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</si>
  <si>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</si>
  <si>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</si>
  <si>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</si>
  <si>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</si>
  <si>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</si>
  <si>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</si>
  <si>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</si>
  <si>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</si>
  <si>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</si>
  <si>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</si>
  <si>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</si>
  <si>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</si>
  <si>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</si>
  <si>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</si>
  <si>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</si>
  <si>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</si>
  <si>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</si>
  <si>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</si>
  <si>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</si>
  <si>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</si>
  <si>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</si>
  <si>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</si>
  <si>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</si>
  <si>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</si>
  <si>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</si>
  <si>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</si>
  <si>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</si>
  <si>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</si>
  <si>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</si>
  <si>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</si>
  <si>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</si>
  <si>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</si>
  <si>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</si>
  <si>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</si>
  <si>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</si>
  <si>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</si>
  <si>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</si>
  <si>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</si>
  <si>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</si>
  <si>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</si>
  <si>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</si>
  <si>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</si>
  <si>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</si>
  <si>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</si>
  <si>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</si>
  <si>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</si>
  <si>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</si>
  <si>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</si>
  <si>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</si>
  <si>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</si>
  <si>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</si>
  <si>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</si>
  <si>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</si>
  <si>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</si>
  <si>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</si>
  <si>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</si>
  <si>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</si>
  <si>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</si>
  <si>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</si>
  <si>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</si>
  <si>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</si>
  <si>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</si>
  <si>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</si>
  <si>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</si>
  <si>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</si>
  <si>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</si>
  <si>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</si>
  <si>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</si>
  <si>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</si>
  <si>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</si>
  <si>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</si>
  <si>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</si>
  <si>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</si>
  <si>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</si>
  <si>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</si>
  <si>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</si>
  <si>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</si>
  <si>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</si>
  <si>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</si>
  <si>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</si>
  <si>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</si>
  <si>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</si>
  <si>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</si>
  <si>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</si>
  <si>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</si>
  <si>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</si>
  <si>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</si>
  <si>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</si>
  <si>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</si>
  <si>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</si>
  <si>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</si>
  <si>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</si>
  <si>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</si>
  <si>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</si>
  <si>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</si>
  <si>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</si>
  <si>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</si>
  <si>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</si>
  <si>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</si>
  <si>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</si>
  <si>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</si>
  <si>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</si>
  <si>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</si>
  <si>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</si>
  <si>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</si>
  <si>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</si>
  <si>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</si>
  <si>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</si>
  <si>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</si>
  <si>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</si>
  <si>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</si>
  <si>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</si>
  <si>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</si>
  <si>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</si>
  <si>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</si>
  <si>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</si>
  <si>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</si>
  <si>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</si>
  <si>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</si>
  <si>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</si>
  <si>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</si>
  <si>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</si>
  <si>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</si>
  <si>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</si>
  <si>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</si>
  <si>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</si>
  <si>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</si>
  <si>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</si>
  <si>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</si>
  <si>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</si>
  <si>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</si>
  <si>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</si>
  <si>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</si>
  <si>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</si>
  <si>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</si>
  <si>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</si>
  <si>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</si>
  <si>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</si>
  <si>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</si>
  <si>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</si>
  <si>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</si>
  <si>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</si>
  <si>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</si>
  <si>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</si>
  <si>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</si>
  <si>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</si>
  <si>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</si>
  <si>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</si>
  <si>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</si>
  <si>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</si>
  <si>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</si>
  <si>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</si>
  <si>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</si>
  <si>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</si>
  <si>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</si>
  <si>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</si>
  <si>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</si>
  <si>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</si>
  <si>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</si>
  <si>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</si>
  <si>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</si>
  <si>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</si>
  <si>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</si>
  <si>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</si>
  <si>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</si>
  <si>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</si>
  <si>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</si>
  <si>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</si>
  <si>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</si>
  <si>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</si>
  <si>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</si>
  <si>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</si>
  <si>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</si>
  <si>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</si>
  <si>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</si>
  <si>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</si>
  <si>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</si>
  <si>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</si>
  <si>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</si>
  <si>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</si>
  <si>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</si>
  <si>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</si>
  <si>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</si>
  <si>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</si>
  <si>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</si>
  <si>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</si>
  <si>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</si>
  <si>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</si>
  <si>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</si>
  <si>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</si>
  <si>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</si>
  <si>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</si>
  <si>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</si>
  <si>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</si>
  <si>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</si>
  <si>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</si>
  <si>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</si>
  <si>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</si>
  <si>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</si>
  <si>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</si>
  <si>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</si>
  <si>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</si>
  <si>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</si>
  <si>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</si>
  <si>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</si>
  <si>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</si>
  <si>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</si>
  <si>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</si>
  <si>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</si>
  <si>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</si>
  <si>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</si>
  <si>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</si>
  <si>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</si>
  <si>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</si>
  <si>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</si>
  <si>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</si>
  <si>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</si>
  <si>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</si>
  <si>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</si>
  <si>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</si>
  <si>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</si>
  <si>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</si>
  <si>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</si>
  <si>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</si>
  <si>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</si>
  <si>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</si>
  <si>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</si>
  <si>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</si>
  <si>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</si>
  <si>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</si>
  <si>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</si>
  <si>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</si>
  <si>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</si>
  <si>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</si>
  <si>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</si>
  <si>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</si>
  <si>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</si>
  <si>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</si>
  <si>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</si>
  <si>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</si>
  <si>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</si>
  <si>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</si>
  <si>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</si>
  <si>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</si>
  <si>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</si>
  <si>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</si>
  <si>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</si>
  <si>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</si>
  <si>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</si>
  <si>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</si>
  <si>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</si>
  <si>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</si>
  <si>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</si>
  <si>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</si>
  <si>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</si>
  <si>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</si>
  <si>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</si>
  <si>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</si>
  <si>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</si>
  <si>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</si>
  <si>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</si>
  <si>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</si>
  <si>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</si>
  <si>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</si>
  <si>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</si>
  <si>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</si>
  <si>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</si>
  <si>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</si>
  <si>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</si>
  <si>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</si>
  <si>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</si>
  <si>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</si>
  <si>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</si>
  <si>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</si>
  <si>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</si>
  <si>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</si>
  <si>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</si>
  <si>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</si>
  <si>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</si>
  <si>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</si>
  <si>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</si>
  <si>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</si>
  <si>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</si>
  <si>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</si>
  <si>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</si>
  <si>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</si>
  <si>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</si>
  <si>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</si>
  <si>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</si>
  <si>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</si>
  <si>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</si>
  <si>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</si>
  <si>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</si>
  <si>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</si>
  <si>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</si>
  <si>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</si>
  <si>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</si>
  <si>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</si>
  <si>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</si>
  <si>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</si>
  <si>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</si>
  <si>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</si>
  <si>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</si>
  <si>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</si>
  <si>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</si>
  <si>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</si>
  <si>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</si>
  <si>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</si>
  <si>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</si>
  <si>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</si>
  <si>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</si>
  <si>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</si>
  <si>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</si>
  <si>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</si>
  <si>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</si>
  <si>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</si>
  <si>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</si>
  <si>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</si>
  <si>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</si>
  <si>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</si>
  <si>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</si>
  <si>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</si>
  <si>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</si>
  <si>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</si>
  <si>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</si>
  <si>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</si>
  <si>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</si>
  <si>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</si>
  <si>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</si>
  <si>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</si>
  <si>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</si>
  <si>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</si>
  <si>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</si>
  <si>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</si>
  <si>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</si>
  <si>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</si>
  <si>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</si>
  <si>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</si>
  <si>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</si>
  <si>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</si>
  <si>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</si>
  <si>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</si>
  <si>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</si>
  <si>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</si>
  <si>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</si>
  <si>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</si>
  <si>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</si>
  <si>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</si>
  <si>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</si>
  <si>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</si>
  <si>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</si>
  <si>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</si>
  <si>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</si>
  <si>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</si>
  <si>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</si>
  <si>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</si>
  <si>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</si>
  <si>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</si>
  <si>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</si>
  <si>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</si>
  <si>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</si>
  <si>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</si>
  <si>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</si>
  <si>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</si>
  <si>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</si>
  <si>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</si>
  <si>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</si>
  <si>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</si>
  <si>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</si>
  <si>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</si>
  <si>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</si>
  <si>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</si>
  <si>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</si>
  <si>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</si>
  <si>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</si>
  <si>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</si>
  <si>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</si>
  <si>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</si>
  <si>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</si>
  <si>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</si>
  <si>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</si>
  <si>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</si>
  <si>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</si>
  <si>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</si>
  <si>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</si>
  <si>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</si>
  <si>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</si>
  <si>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</si>
  <si>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</si>
  <si>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</si>
  <si>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</si>
  <si>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</si>
  <si>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</si>
  <si>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</si>
  <si>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</si>
  <si>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</si>
  <si>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</si>
  <si>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</si>
  <si>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</si>
  <si>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</si>
  <si>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</si>
  <si>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</si>
  <si>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</si>
  <si>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</si>
  <si>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</si>
  <si>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</si>
  <si>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</si>
  <si>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</si>
  <si>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</si>
  <si>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</si>
  <si>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</si>
  <si>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</si>
  <si>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</si>
  <si>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</si>
  <si>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</si>
  <si>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</si>
  <si>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</si>
  <si>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</si>
  <si>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</si>
  <si>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</si>
  <si>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</si>
  <si>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</si>
  <si>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</si>
  <si>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</si>
  <si>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</si>
  <si>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</si>
  <si>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</si>
  <si>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</si>
  <si>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</si>
  <si>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</si>
  <si>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</si>
  <si>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</si>
  <si>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</si>
  <si>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</si>
  <si>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</si>
  <si>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</si>
  <si>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</si>
  <si>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</si>
  <si>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</si>
  <si>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</si>
  <si>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</si>
  <si>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</si>
  <si>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</si>
  <si>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</si>
  <si>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</si>
  <si>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</si>
  <si>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</si>
  <si>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</si>
  <si>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</si>
  <si>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</si>
  <si>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</si>
  <si>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</si>
  <si>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</si>
  <si>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</si>
  <si>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</si>
  <si>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</si>
  <si>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</si>
  <si>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</si>
  <si>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</si>
  <si>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</si>
  <si>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</si>
  <si>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</si>
  <si>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</si>
  <si>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</si>
  <si>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</si>
  <si>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</si>
  <si>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</si>
  <si>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</si>
  <si>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</si>
  <si>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</si>
  <si>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</si>
  <si>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</si>
  <si>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</si>
  <si>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</si>
  <si>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</si>
  <si>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</si>
  <si>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</si>
  <si>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</si>
  <si>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</si>
  <si>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</si>
  <si>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</si>
  <si>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</si>
  <si>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</si>
  <si>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</si>
  <si>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</si>
  <si>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</si>
  <si>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</si>
  <si>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</si>
  <si>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</si>
  <si>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</si>
  <si>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</si>
  <si>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</si>
  <si>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</si>
  <si>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</si>
  <si>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</si>
  <si>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</si>
  <si>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</si>
  <si>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</si>
  <si>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</si>
  <si>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</si>
  <si>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</si>
  <si>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</si>
  <si>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</si>
  <si>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</si>
  <si>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</si>
  <si>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</si>
  <si>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</si>
  <si>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</si>
  <si>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</si>
  <si>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</si>
  <si>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</si>
  <si>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</si>
  <si>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</si>
  <si>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</si>
  <si>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</si>
  <si>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</si>
  <si>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</si>
  <si>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</si>
  <si>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</si>
  <si>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</si>
  <si>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</si>
  <si>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</si>
  <si>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</si>
  <si>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</si>
  <si>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</si>
  <si>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</si>
  <si>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</si>
  <si>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</si>
  <si>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</si>
  <si>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</si>
  <si>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</si>
  <si>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</si>
  <si>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</si>
  <si>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</si>
  <si>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</si>
  <si>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</si>
  <si>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</si>
  <si>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</si>
  <si>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</si>
  <si>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</si>
  <si>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</si>
  <si>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</si>
  <si>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</si>
  <si>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</si>
  <si>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</si>
  <si>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</si>
  <si>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</si>
  <si>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</si>
  <si>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</si>
  <si>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</si>
  <si>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</si>
  <si>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</si>
  <si>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</si>
  <si>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</si>
  <si>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</si>
  <si>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</si>
  <si>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</si>
  <si>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</si>
  <si>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</si>
  <si>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</si>
  <si>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</si>
  <si>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</si>
  <si>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</si>
  <si>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</si>
  <si>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</si>
  <si>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</si>
  <si>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</si>
  <si>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</si>
  <si>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</si>
  <si>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</si>
  <si>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</si>
  <si>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</si>
  <si>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</si>
  <si>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</si>
  <si>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</si>
  <si>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</si>
  <si>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</si>
  <si>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</si>
  <si>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</si>
  <si>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</si>
  <si>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</si>
  <si>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</si>
  <si>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</si>
  <si>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</si>
  <si>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</si>
  <si>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</si>
  <si>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</si>
  <si>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</si>
  <si>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</si>
  <si>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</si>
  <si>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</si>
  <si>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</si>
  <si>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</si>
  <si>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</si>
  <si>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</si>
  <si>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</si>
  <si>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</si>
  <si>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</si>
  <si>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</si>
  <si>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</si>
  <si>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</si>
  <si>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</si>
  <si>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</si>
  <si>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</si>
  <si>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</si>
  <si>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</si>
  <si>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</si>
  <si>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</si>
  <si>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</si>
  <si>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</si>
  <si>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</si>
  <si>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</si>
  <si>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</si>
  <si>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</si>
  <si>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</si>
  <si>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</si>
  <si>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</si>
  <si>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</si>
  <si>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</si>
  <si>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</si>
  <si>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</si>
  <si>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</si>
  <si>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</si>
  <si>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</si>
  <si>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</si>
  <si>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</si>
  <si>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</si>
  <si>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</si>
  <si>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</si>
  <si>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</si>
  <si>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</si>
  <si>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</si>
  <si>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</si>
  <si>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</si>
  <si>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</si>
  <si>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</si>
  <si>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</si>
  <si>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</si>
  <si>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</si>
  <si>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</si>
  <si>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</si>
  <si>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</si>
  <si>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</si>
  <si>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</si>
  <si>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</si>
  <si>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</si>
  <si>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</si>
  <si>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</si>
  <si>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</si>
  <si>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</si>
  <si>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</si>
  <si>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</si>
  <si>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</si>
  <si>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</si>
  <si>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</si>
  <si>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</si>
  <si>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</si>
  <si>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</si>
  <si>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</si>
  <si>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</si>
  <si>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</si>
  <si>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</si>
  <si>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</si>
  <si>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</si>
  <si>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</si>
  <si>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</si>
  <si>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</si>
  <si>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</si>
  <si>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</si>
  <si>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</si>
  <si>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</si>
  <si>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</si>
  <si>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</si>
  <si>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</si>
  <si>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</si>
  <si>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</si>
  <si>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</si>
  <si>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</si>
  <si>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</si>
  <si>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</si>
  <si>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</si>
  <si>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</si>
  <si>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</si>
  <si>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</si>
  <si>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</si>
  <si>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</si>
  <si>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</si>
  <si>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</si>
  <si>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</si>
  <si>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</si>
  <si>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</si>
  <si>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</si>
  <si>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</si>
  <si>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</si>
  <si>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</si>
  <si>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</si>
  <si>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</si>
  <si>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</si>
  <si>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</si>
  <si>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</si>
  <si>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</si>
  <si>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</si>
  <si>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</si>
  <si>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</si>
  <si>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</si>
  <si>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</si>
  <si>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</si>
  <si>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</si>
  <si>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</si>
  <si>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</si>
  <si>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</si>
  <si>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</si>
  <si>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</si>
  <si>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</si>
  <si>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</si>
  <si>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</si>
  <si>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</si>
  <si>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</si>
  <si>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</si>
  <si>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</si>
  <si>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</si>
  <si>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</si>
  <si>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</si>
  <si>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</si>
  <si>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</si>
  <si>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</si>
  <si>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</si>
  <si>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</si>
  <si>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</si>
  <si>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</si>
  <si>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</si>
  <si>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</si>
  <si>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</si>
  <si>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</si>
  <si>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</si>
  <si>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</si>
  <si>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</si>
  <si>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</si>
  <si>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</si>
  <si>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</si>
  <si>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</si>
  <si>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</si>
  <si>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</si>
  <si>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</si>
  <si>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</si>
  <si>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</si>
  <si>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</si>
  <si>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</si>
  <si>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</si>
  <si>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</si>
  <si>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</si>
  <si>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</si>
  <si>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</si>
  <si>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</si>
  <si>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</si>
  <si>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</si>
  <si>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</si>
  <si>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</si>
  <si>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</si>
  <si>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</si>
  <si>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</si>
  <si>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</si>
  <si>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</si>
  <si>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</si>
  <si>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</si>
  <si>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</si>
  <si>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</si>
  <si>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</si>
  <si>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</si>
  <si>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</si>
  <si>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</si>
  <si>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</si>
  <si>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</si>
  <si>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</si>
  <si>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</si>
  <si>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</si>
  <si>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</si>
  <si>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</si>
  <si>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</si>
  <si>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</si>
  <si>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</si>
  <si>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</si>
  <si>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</si>
  <si>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</si>
  <si>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</si>
  <si>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</si>
  <si>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</si>
  <si>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</si>
  <si>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</si>
  <si>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</si>
  <si>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</si>
  <si>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</si>
  <si>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</si>
  <si>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</si>
  <si>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</si>
  <si>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</si>
  <si>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</si>
  <si>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</si>
  <si>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</si>
  <si>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</si>
  <si>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</si>
  <si>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</si>
  <si>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</si>
  <si>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</si>
  <si>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</si>
  <si>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</si>
  <si>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</si>
  <si>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</si>
  <si>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</si>
  <si>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</si>
  <si>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</si>
  <si>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</si>
  <si>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</si>
  <si>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</si>
  <si>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</si>
  <si>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</si>
  <si>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</si>
  <si>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</si>
  <si>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</si>
  <si>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</si>
  <si>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</si>
  <si>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</si>
  <si>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</si>
  <si>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</si>
  <si>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</si>
  <si>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</si>
  <si>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</si>
  <si>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</si>
  <si>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</si>
  <si>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</si>
  <si>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</si>
  <si>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</si>
  <si>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</si>
  <si>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</si>
  <si>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</si>
  <si>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</si>
  <si>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</si>
  <si>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</si>
  <si>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</si>
  <si>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</si>
  <si>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</si>
  <si>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</si>
  <si>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</si>
  <si>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</si>
  <si>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</si>
  <si>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</si>
  <si>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</si>
  <si>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</si>
  <si>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</si>
  <si>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</si>
  <si>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</si>
  <si>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</si>
  <si>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</si>
  <si>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</si>
  <si>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</si>
  <si>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</si>
  <si>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</si>
  <si>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</si>
  <si>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</si>
  <si>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</si>
  <si>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</si>
  <si>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</si>
  <si>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</si>
  <si>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</si>
  <si>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</si>
  <si>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</si>
  <si>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</si>
  <si>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</si>
  <si>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</si>
  <si>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</si>
  <si>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</si>
  <si>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</si>
  <si>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</si>
  <si>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</si>
  <si>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</si>
  <si>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</si>
  <si>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</si>
  <si>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</si>
  <si>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</si>
  <si>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</si>
  <si>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</si>
  <si>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</si>
  <si>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</si>
  <si>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</si>
  <si>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</si>
  <si>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</si>
  <si>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</si>
  <si>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</si>
  <si>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</si>
  <si>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</si>
  <si>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</si>
  <si>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</si>
  <si>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</si>
  <si>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</si>
  <si>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</si>
  <si>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</si>
  <si>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</si>
  <si>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</si>
  <si>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</si>
  <si>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</si>
  <si>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</si>
  <si>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</si>
  <si>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</si>
  <si>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</si>
  <si>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</si>
  <si>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</si>
  <si>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</si>
  <si>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</si>
  <si>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</si>
  <si>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</si>
  <si>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</si>
  <si>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</si>
  <si>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</si>
  <si>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</si>
  <si>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</si>
  <si>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</si>
  <si>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</si>
  <si>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</si>
  <si>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</si>
  <si>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</si>
  <si>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</si>
  <si>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</si>
  <si>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</si>
  <si>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</si>
  <si>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</si>
  <si>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</si>
  <si>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</si>
  <si>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</si>
  <si>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</si>
  <si>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</si>
  <si>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</si>
  <si>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</si>
  <si>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</si>
  <si>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</si>
  <si>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</si>
  <si>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</si>
  <si>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</si>
  <si>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</si>
  <si>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</si>
  <si>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</si>
  <si>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</si>
  <si>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</si>
  <si>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</si>
  <si>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</si>
  <si>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</si>
  <si>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</si>
  <si>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</si>
  <si>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</si>
  <si>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</si>
  <si>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</si>
  <si>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</si>
  <si>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</si>
  <si>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</si>
  <si>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</si>
  <si>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</si>
  <si>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</si>
  <si>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</si>
  <si>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</si>
  <si>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</si>
  <si>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</si>
  <si>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</si>
  <si>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</si>
  <si>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</si>
  <si>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</si>
  <si>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</si>
  <si>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</si>
  <si>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</si>
  <si>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</si>
  <si>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</si>
  <si>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</si>
  <si>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</si>
  <si>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</si>
  <si>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</si>
  <si>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</si>
  <si>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</si>
  <si>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</si>
  <si>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</si>
  <si>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</si>
  <si>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</si>
  <si>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</si>
  <si>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</si>
  <si>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</si>
  <si>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</si>
  <si>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</si>
  <si>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</si>
  <si>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</si>
  <si>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</si>
  <si>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</si>
  <si>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</si>
  <si>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</si>
  <si>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</si>
  <si>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</si>
  <si>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</si>
  <si>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</si>
  <si>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</si>
  <si>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</si>
  <si>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</si>
  <si>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</si>
  <si>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</si>
  <si>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</si>
  <si>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</si>
  <si>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</si>
  <si>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</si>
  <si>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</si>
  <si>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</si>
  <si>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</si>
  <si>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</si>
  <si>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</si>
  <si>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</si>
  <si>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</si>
  <si>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</si>
  <si>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</si>
  <si>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</si>
  <si>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</si>
  <si>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</si>
  <si>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</si>
  <si>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</si>
  <si>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</si>
  <si>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</si>
  <si>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</si>
  <si>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</si>
  <si>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</si>
  <si>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</si>
  <si>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</si>
  <si>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</si>
  <si>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</si>
  <si>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</si>
  <si>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</si>
  <si>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</si>
  <si>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</si>
  <si>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</si>
  <si>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</si>
  <si>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</si>
  <si>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</si>
  <si>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</si>
  <si>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</si>
  <si>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</si>
  <si>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</si>
  <si>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</si>
  <si>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</si>
  <si>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</si>
  <si>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</si>
  <si>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</si>
  <si>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</si>
  <si>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</si>
  <si>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</si>
  <si>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</si>
  <si>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</si>
  <si>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</si>
  <si>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</si>
  <si>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</si>
  <si>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</si>
  <si>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</si>
  <si>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</si>
  <si>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</si>
  <si>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</si>
  <si>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</si>
  <si>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</si>
  <si>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</si>
  <si>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</si>
  <si>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</si>
  <si>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</si>
  <si>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</si>
  <si>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</si>
  <si>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</si>
  <si>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</si>
  <si>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</si>
  <si>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</si>
  <si>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</si>
  <si>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</si>
  <si>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</si>
  <si>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</si>
  <si>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</si>
  <si>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</si>
  <si>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</si>
  <si>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</si>
  <si>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</si>
  <si>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</si>
  <si>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</si>
  <si>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</si>
  <si>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</si>
  <si>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</si>
  <si>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</si>
  <si>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</si>
  <si>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</si>
  <si>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</si>
  <si>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</si>
  <si>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</si>
  <si>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</si>
  <si>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</si>
  <si>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</si>
  <si>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</si>
  <si>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</si>
  <si>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</si>
  <si>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</si>
  <si>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</si>
  <si>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</si>
  <si>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</si>
  <si>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</si>
  <si>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</si>
  <si>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</si>
  <si>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</si>
  <si>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</si>
  <si>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</si>
  <si>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</si>
  <si>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</si>
  <si>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</si>
  <si>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</si>
  <si>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</si>
  <si>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</si>
  <si>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</si>
  <si>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</si>
  <si>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</si>
  <si>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</si>
  <si>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</si>
  <si>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</si>
  <si>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</si>
  <si>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</si>
  <si>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</si>
  <si>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</si>
  <si>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</si>
  <si>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</si>
  <si>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</si>
  <si>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</si>
  <si>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</si>
  <si>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</si>
  <si>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</si>
  <si>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</si>
  <si>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</si>
  <si>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</si>
  <si>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</si>
  <si>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</si>
  <si>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</si>
  <si>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</si>
  <si>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</si>
  <si>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</si>
  <si>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</si>
  <si>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</si>
  <si>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</si>
  <si>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</si>
  <si>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</si>
  <si>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</si>
  <si>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</si>
  <si>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</si>
  <si>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</si>
  <si>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</si>
  <si>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</si>
  <si>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</si>
  <si>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</si>
  <si>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</si>
  <si>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</si>
  <si>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</si>
  <si>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</si>
  <si>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</si>
  <si>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</si>
  <si>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</si>
  <si>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</si>
  <si>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</si>
  <si>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</si>
  <si>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</si>
  <si>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</si>
  <si>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</si>
  <si>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</si>
  <si>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</si>
  <si>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</si>
  <si>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</si>
  <si>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</si>
  <si>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</si>
  <si>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</si>
  <si>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</si>
  <si>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</si>
  <si>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</si>
  <si>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</si>
  <si>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</si>
  <si>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</si>
  <si>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</si>
  <si>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</si>
  <si>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</si>
  <si>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</si>
  <si>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</si>
  <si>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</si>
  <si>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</si>
  <si>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</si>
  <si>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</si>
  <si>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</si>
  <si>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</si>
  <si>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</si>
  <si>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</si>
  <si>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</si>
  <si>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</si>
  <si>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</si>
  <si>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</si>
  <si>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</si>
  <si>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</si>
  <si>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</si>
  <si>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</si>
  <si>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</si>
  <si>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</si>
  <si>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</si>
  <si>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</si>
  <si>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</si>
  <si>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</si>
  <si>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</si>
  <si>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</si>
  <si>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</si>
  <si>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</si>
  <si>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</si>
  <si>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</si>
  <si>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</si>
  <si>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</si>
  <si>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</si>
  <si>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</si>
  <si>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</si>
  <si>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</si>
  <si>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</si>
  <si>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</si>
  <si>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</si>
  <si>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</si>
  <si>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</si>
  <si>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</si>
  <si>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</si>
  <si>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</si>
  <si>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</si>
  <si>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</si>
  <si>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</si>
  <si>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</si>
  <si>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</si>
  <si>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</si>
  <si>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</si>
  <si>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</si>
  <si>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</si>
  <si>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</si>
  <si>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</si>
  <si>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</si>
  <si>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</si>
  <si>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</si>
  <si>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</si>
  <si>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</si>
  <si>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</si>
  <si>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</si>
  <si>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</si>
  <si>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</si>
  <si>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</si>
  <si>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</si>
  <si>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</si>
  <si>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</si>
  <si>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</si>
  <si>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</si>
  <si>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</si>
  <si>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</si>
  <si>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</si>
  <si>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</si>
  <si>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</si>
  <si>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</si>
  <si>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</si>
  <si>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</si>
  <si>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</si>
  <si>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</si>
  <si>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</si>
  <si>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</si>
  <si>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</si>
  <si>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</si>
  <si>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</si>
  <si>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</si>
  <si>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</si>
  <si>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</si>
  <si>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</si>
  <si>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</si>
  <si>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</si>
  <si>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</si>
  <si>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</si>
  <si>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</si>
  <si>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</si>
  <si>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</si>
  <si>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</si>
  <si>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</si>
  <si>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</si>
  <si>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</si>
  <si>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</si>
  <si>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</si>
  <si>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</si>
  <si>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</si>
  <si>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</si>
  <si>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</si>
  <si>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</si>
  <si>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</si>
  <si>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</si>
  <si>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</si>
  <si>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</si>
  <si>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</si>
  <si>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</si>
  <si>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</si>
  <si>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</si>
  <si>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</si>
  <si>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</si>
  <si>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</si>
  <si>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</si>
  <si>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</si>
  <si>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</si>
  <si>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</si>
  <si>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</si>
  <si>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</si>
  <si>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</si>
  <si>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</si>
  <si>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</si>
  <si>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</si>
  <si>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</si>
  <si>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</si>
  <si>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</si>
  <si>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</si>
  <si>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</si>
  <si>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</si>
  <si>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</si>
  <si>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</si>
  <si>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</si>
  <si>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</si>
  <si>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</si>
  <si>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</si>
  <si>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</si>
  <si>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</si>
  <si>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</si>
  <si>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</si>
  <si>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</si>
  <si>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</si>
  <si>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</si>
  <si>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</si>
  <si>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</si>
  <si>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</si>
  <si>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</si>
  <si>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</si>
  <si>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</si>
  <si>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</si>
  <si>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</si>
  <si>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</si>
  <si>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</si>
  <si>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</si>
  <si>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</si>
  <si>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</si>
  <si>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</si>
  <si>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</si>
  <si>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</si>
  <si>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</si>
  <si>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</si>
  <si>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</si>
  <si>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</si>
  <si>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</si>
  <si>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</si>
  <si>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</si>
  <si>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</si>
  <si>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</si>
  <si>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</si>
  <si>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</si>
  <si>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</si>
  <si>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</si>
  <si>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</si>
  <si>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</si>
  <si>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</si>
  <si>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</si>
  <si>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</si>
  <si>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</si>
  <si>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</si>
  <si>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</si>
  <si>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</si>
  <si>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</si>
  <si>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</si>
  <si>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</si>
  <si>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</si>
  <si>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</si>
  <si>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</si>
  <si>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</si>
  <si>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</si>
  <si>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</si>
  <si>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</si>
  <si>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</si>
  <si>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</si>
  <si>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</si>
  <si>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</si>
  <si>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</si>
  <si>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</si>
  <si>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</si>
  <si>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</si>
  <si>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</si>
  <si>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</si>
  <si>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</si>
  <si>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</si>
  <si>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</si>
  <si>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</si>
  <si>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</si>
  <si>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</si>
  <si>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</si>
  <si>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</si>
  <si>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</si>
  <si>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</si>
  <si>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</si>
  <si>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</si>
  <si>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</si>
  <si>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</si>
  <si>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</si>
  <si>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</si>
  <si>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</si>
  <si>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</si>
  <si>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</si>
  <si>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</si>
  <si>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</si>
  <si>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</si>
  <si>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</si>
  <si>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</si>
  <si>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</si>
  <si>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</si>
  <si>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</si>
  <si>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</si>
  <si>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</si>
  <si>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</si>
  <si>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</si>
  <si>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</si>
  <si>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</si>
  <si>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</si>
  <si>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</si>
  <si>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</si>
  <si>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</si>
  <si>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</si>
  <si>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</si>
  <si>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</si>
  <si>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</si>
  <si>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</si>
  <si>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</si>
  <si>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</si>
  <si>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</si>
  <si>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</si>
  <si>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</si>
  <si>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</si>
  <si>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</si>
  <si>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</si>
  <si>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</si>
  <si>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</si>
  <si>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</si>
  <si>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</si>
  <si>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</si>
  <si>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</si>
  <si>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</si>
  <si>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</si>
  <si>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</si>
  <si>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</si>
  <si>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</si>
  <si>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</si>
  <si>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</si>
  <si>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</si>
  <si>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</si>
  <si>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</si>
  <si>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</si>
  <si>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</si>
  <si>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</si>
  <si>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</si>
  <si>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</si>
  <si>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</si>
  <si>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</si>
  <si>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</si>
  <si>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</si>
  <si>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</si>
  <si>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</si>
  <si>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</si>
  <si>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</si>
  <si>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</si>
  <si>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</si>
  <si>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</si>
  <si>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</si>
  <si>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</si>
  <si>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</si>
  <si>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</si>
  <si>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</si>
  <si>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</si>
  <si>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</si>
  <si>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</si>
  <si>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</si>
  <si>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</si>
  <si>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</si>
  <si>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</si>
  <si>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</si>
  <si>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</si>
  <si>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</si>
  <si>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</si>
  <si>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</si>
  <si>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</si>
  <si>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</si>
  <si>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</si>
  <si>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</si>
  <si>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</si>
  <si>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</si>
  <si>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</si>
  <si>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</si>
  <si>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</si>
  <si>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</si>
  <si>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</si>
  <si>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</si>
  <si>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</si>
  <si>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</si>
  <si>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</si>
  <si>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</si>
  <si>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</si>
  <si>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</si>
  <si>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</si>
  <si>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</si>
  <si>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</si>
  <si>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</si>
  <si>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</si>
  <si>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</si>
  <si>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</si>
  <si>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</si>
  <si>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</si>
  <si>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</si>
  <si>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</si>
  <si>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</si>
  <si>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</si>
  <si>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</si>
  <si>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</si>
  <si>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</si>
  <si>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</si>
  <si>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</si>
  <si>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</si>
  <si>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</si>
  <si>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</si>
  <si>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</si>
  <si>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</si>
  <si>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</si>
  <si>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</si>
  <si>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</si>
  <si>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</si>
  <si>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</si>
  <si>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</si>
  <si>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</si>
  <si>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</si>
  <si>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</si>
  <si>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</si>
  <si>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</si>
  <si>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</si>
  <si>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</si>
  <si>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</si>
  <si>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</si>
  <si>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</si>
  <si>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</si>
  <si>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</si>
  <si>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</si>
  <si>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</si>
  <si>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</si>
  <si>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</si>
  <si>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</si>
  <si>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</si>
  <si>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</si>
  <si>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</si>
  <si>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</si>
  <si>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</si>
  <si>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</si>
  <si>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</si>
  <si>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</si>
  <si>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</si>
  <si>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</si>
  <si>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</si>
  <si>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</si>
  <si>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</si>
  <si>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</si>
  <si>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</si>
  <si>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</si>
  <si>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</si>
  <si>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</si>
  <si>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</si>
  <si>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</si>
  <si>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</si>
  <si>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</si>
  <si>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</si>
  <si>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</si>
  <si>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</si>
  <si>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</si>
  <si>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</si>
  <si>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</si>
  <si>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</si>
  <si>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</si>
  <si>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</si>
  <si>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</si>
  <si>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</si>
  <si>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</si>
  <si>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</si>
  <si>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</si>
  <si>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</si>
  <si>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</si>
  <si>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</si>
  <si>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</si>
  <si>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</si>
  <si>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</si>
  <si>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</si>
  <si>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</si>
  <si>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</si>
  <si>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</si>
  <si>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</si>
  <si>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</si>
  <si>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</si>
  <si>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</si>
  <si>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</si>
  <si>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</si>
  <si>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</si>
  <si>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</si>
  <si>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</si>
  <si>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</si>
  <si>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</si>
  <si>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</si>
  <si>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</si>
  <si>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</si>
  <si>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</si>
  <si>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</si>
  <si>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</si>
  <si>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</si>
  <si>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</si>
  <si>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</si>
  <si>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</si>
  <si>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</si>
  <si>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</si>
  <si>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</si>
  <si>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</si>
  <si>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</si>
  <si>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</si>
  <si>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</si>
  <si>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</si>
  <si>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</si>
  <si>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</si>
  <si>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</si>
  <si>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</si>
  <si>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</si>
  <si>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</si>
  <si>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</si>
  <si>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</si>
  <si>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</si>
  <si>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</si>
  <si>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</si>
  <si>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</si>
  <si>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</si>
  <si>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</si>
  <si>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</si>
  <si>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</si>
  <si>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</si>
  <si>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</si>
  <si>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</si>
  <si>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</si>
  <si>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</si>
  <si>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</si>
  <si>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</si>
  <si>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</si>
  <si>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</si>
  <si>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</si>
  <si>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</si>
  <si>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</si>
  <si>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</si>
  <si>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</si>
  <si>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</si>
  <si>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</si>
  <si>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</si>
  <si>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</si>
  <si>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</si>
  <si>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</si>
  <si>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</si>
  <si>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</si>
  <si>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</si>
  <si>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</si>
  <si>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</si>
  <si>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</si>
  <si>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</si>
  <si>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</si>
  <si>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</si>
  <si>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</si>
  <si>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</si>
  <si>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</si>
  <si>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</si>
  <si>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</si>
  <si>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</si>
  <si>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</si>
  <si>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</si>
  <si>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</si>
  <si>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</si>
  <si>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</si>
  <si>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</si>
  <si>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</si>
  <si>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</si>
  <si>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</si>
  <si>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</si>
  <si>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</si>
  <si>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</si>
  <si>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</si>
  <si>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</si>
  <si>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</si>
  <si>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</si>
  <si>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</si>
  <si>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</si>
  <si>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</si>
  <si>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</si>
  <si>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</si>
  <si>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</si>
  <si>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</si>
  <si>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</si>
  <si>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</si>
  <si>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</si>
  <si>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</si>
  <si>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</si>
  <si>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</si>
  <si>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</si>
  <si>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</si>
  <si>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</si>
  <si>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</si>
  <si>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</si>
  <si>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</si>
  <si>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</si>
  <si>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</si>
  <si>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</si>
  <si>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</si>
  <si>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</si>
  <si>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</si>
  <si>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</si>
  <si>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</si>
  <si>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</si>
  <si>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</si>
  <si>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</si>
  <si>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</si>
  <si>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</si>
  <si>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</si>
  <si>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</si>
  <si>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</si>
  <si>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</si>
  <si>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</si>
  <si>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</si>
  <si>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</si>
  <si>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</si>
  <si>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</si>
  <si>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</si>
  <si>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</si>
  <si>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</si>
  <si>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</si>
  <si>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</si>
  <si>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</si>
  <si>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</si>
  <si>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</si>
  <si>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</si>
  <si>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</si>
  <si>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</si>
  <si>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</si>
  <si>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</si>
  <si>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</si>
  <si>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</si>
  <si>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</si>
  <si>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</si>
  <si>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</si>
  <si>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</si>
  <si>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</si>
  <si>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</si>
  <si>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</si>
  <si>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</si>
  <si>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</si>
  <si>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</si>
  <si>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</si>
  <si>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</si>
  <si>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</si>
  <si>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</si>
  <si>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</si>
  <si>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</si>
  <si>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</si>
  <si>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</si>
  <si>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</si>
  <si>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</si>
  <si>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</si>
  <si>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</si>
  <si>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</si>
  <si>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</si>
  <si>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</si>
  <si>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</si>
  <si>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</si>
  <si>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</si>
  <si>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</si>
  <si>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</si>
  <si>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</si>
  <si>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</si>
  <si>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</si>
  <si>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</si>
  <si>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</si>
  <si>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</si>
  <si>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</si>
  <si>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</si>
  <si>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</si>
  <si>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</si>
  <si>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</si>
  <si>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</si>
  <si>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</si>
  <si>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</si>
  <si>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</si>
  <si>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</si>
  <si>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</si>
  <si>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</si>
  <si>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</si>
  <si>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</si>
  <si>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</si>
  <si>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</si>
  <si>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</si>
  <si>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</si>
  <si>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</si>
  <si>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</si>
  <si>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</si>
  <si>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</si>
  <si>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</si>
  <si>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</si>
  <si>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</si>
  <si>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</si>
  <si>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</si>
  <si>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</si>
  <si>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</si>
  <si>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</si>
  <si>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</si>
  <si>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</si>
  <si>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</si>
  <si>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</si>
  <si>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</si>
  <si>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</si>
  <si>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</si>
  <si>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</si>
  <si>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</si>
  <si>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</si>
  <si>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</si>
  <si>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</si>
  <si>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</si>
  <si>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</si>
  <si>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</si>
  <si>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</si>
  <si>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</si>
  <si>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</si>
  <si>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</si>
  <si>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</si>
  <si>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</si>
  <si>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</si>
  <si>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</si>
  <si>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</si>
  <si>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</si>
  <si>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</si>
  <si>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</si>
  <si>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</si>
  <si>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</si>
  <si>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</si>
  <si>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</si>
  <si>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</si>
  <si>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</si>
  <si>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</si>
  <si>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</si>
  <si>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</si>
  <si>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</si>
  <si>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</si>
  <si>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</si>
  <si>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</si>
  <si>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</si>
  <si>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</si>
  <si>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</si>
  <si>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</si>
  <si>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</si>
  <si>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</si>
  <si>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</si>
  <si>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</si>
  <si>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</si>
  <si>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</si>
  <si>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</si>
  <si>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</si>
  <si>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</si>
  <si>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</si>
  <si>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</si>
  <si>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</si>
  <si>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</si>
  <si>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</si>
  <si>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</si>
  <si>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</si>
  <si>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</si>
  <si>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</si>
  <si>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</si>
  <si>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</si>
  <si>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</si>
  <si>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</si>
  <si>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</si>
  <si>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</si>
  <si>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</si>
  <si>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</si>
  <si>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</si>
  <si>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</si>
  <si>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</si>
  <si>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</si>
  <si>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</si>
  <si>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</si>
  <si>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</si>
  <si>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</si>
  <si>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</si>
  <si>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</si>
  <si>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</si>
  <si>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</si>
  <si>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</si>
  <si>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</si>
  <si>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</si>
  <si>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</si>
  <si>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</si>
  <si>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</si>
  <si>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</si>
  <si>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</si>
  <si>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</si>
  <si>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</si>
  <si>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</si>
  <si>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</si>
  <si>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</si>
  <si>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</si>
  <si>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</si>
  <si>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</si>
  <si>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</si>
  <si>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</si>
  <si>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</si>
  <si>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</si>
  <si>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</si>
  <si>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</si>
  <si>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</si>
  <si>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</si>
  <si>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</si>
  <si>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</si>
  <si>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</si>
  <si>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</si>
  <si>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</si>
  <si>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</si>
  <si>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</si>
  <si>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</si>
  <si>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</si>
  <si>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</si>
  <si>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</si>
  <si>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</si>
  <si>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</si>
  <si>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</si>
  <si>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</si>
  <si>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</si>
  <si>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</si>
  <si>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</si>
  <si>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</si>
  <si>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</si>
  <si>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</si>
  <si>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</si>
  <si>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</si>
  <si>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</si>
  <si>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</si>
  <si>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</si>
  <si>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</si>
  <si>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</si>
  <si>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</si>
  <si>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</si>
  <si>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</si>
  <si>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</si>
  <si>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</si>
  <si>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</si>
  <si>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</si>
  <si>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</si>
  <si>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</si>
  <si>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</si>
  <si>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</si>
  <si>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</si>
  <si>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</si>
  <si>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</si>
  <si>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</si>
  <si>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</si>
  <si>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</si>
  <si>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</si>
  <si>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</si>
  <si>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</si>
  <si>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</si>
  <si>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</si>
  <si>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</si>
  <si>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</si>
  <si>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</si>
  <si>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</si>
  <si>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</si>
  <si>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</si>
  <si>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</si>
  <si>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</si>
  <si>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</si>
  <si>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</si>
  <si>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</si>
  <si>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</si>
  <si>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</si>
  <si>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</si>
  <si>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</si>
  <si>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</si>
  <si>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</si>
  <si>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</si>
  <si>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</si>
  <si>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</si>
  <si>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</si>
  <si>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</si>
  <si>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</si>
  <si>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</si>
  <si>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</si>
  <si>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</si>
  <si>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</si>
  <si>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</si>
  <si>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</si>
  <si>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</si>
  <si>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</si>
  <si>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</si>
  <si>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</si>
  <si>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</si>
  <si>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</si>
  <si>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</si>
  <si>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</si>
  <si>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</si>
  <si>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</si>
  <si>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</si>
  <si>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</si>
  <si>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</si>
  <si>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</si>
  <si>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</si>
  <si>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</si>
  <si>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</si>
  <si>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</si>
  <si>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</si>
  <si>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</si>
  <si>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</si>
  <si>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</si>
  <si>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</si>
  <si>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</si>
  <si>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</si>
  <si>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</si>
  <si>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</si>
  <si>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</si>
  <si>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</si>
  <si>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</si>
  <si>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</si>
  <si>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</si>
  <si>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</si>
  <si>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</si>
  <si>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</si>
  <si>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</si>
  <si>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</si>
  <si>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</si>
  <si>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</si>
  <si>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</si>
  <si>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</si>
  <si>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</si>
  <si>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</si>
  <si>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</si>
  <si>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</si>
  <si>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</si>
  <si>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</si>
  <si>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</si>
  <si>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</si>
  <si>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</si>
  <si>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</si>
  <si>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</si>
  <si>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</si>
  <si>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</si>
  <si>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</si>
  <si>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</si>
  <si>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</si>
  <si>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</si>
  <si>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</si>
  <si>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</si>
  <si>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</si>
  <si>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</si>
  <si>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</si>
  <si>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</si>
  <si>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</si>
  <si>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</si>
  <si>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</si>
  <si>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</si>
  <si>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</si>
  <si>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</si>
  <si>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</si>
  <si>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</si>
  <si>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</si>
  <si>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</si>
  <si>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</si>
  <si>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</si>
  <si>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</si>
  <si>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</si>
  <si>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</si>
  <si>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</si>
  <si>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</si>
  <si>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</si>
  <si>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</si>
  <si>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</si>
  <si>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</si>
  <si>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</si>
  <si>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</si>
  <si>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</si>
  <si>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</si>
  <si>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</si>
  <si>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</si>
  <si>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</si>
  <si>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</si>
  <si>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</si>
  <si>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</si>
  <si>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</si>
  <si>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</si>
  <si>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</si>
  <si>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</si>
  <si>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</si>
  <si>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</si>
  <si>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</si>
  <si>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</si>
  <si>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</si>
  <si>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</si>
  <si>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</si>
  <si>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</si>
  <si>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</si>
  <si>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</si>
  <si>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</si>
  <si>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</si>
  <si>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</si>
  <si>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</si>
  <si>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</si>
  <si>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</si>
  <si>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</si>
  <si>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</si>
  <si>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</si>
  <si>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</si>
  <si>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</si>
  <si>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</si>
  <si>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</si>
  <si>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</si>
  <si>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</si>
  <si>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</si>
  <si>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</si>
  <si>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</si>
  <si>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</si>
  <si>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</si>
  <si>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</si>
  <si>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</si>
  <si>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</si>
  <si>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</si>
  <si>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</si>
  <si>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</si>
  <si>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</si>
  <si>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</si>
  <si>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</si>
  <si>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</si>
  <si>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</si>
  <si>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</si>
  <si>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</si>
  <si>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</si>
  <si>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</si>
  <si>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</si>
  <si>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</si>
  <si>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</si>
  <si>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</si>
  <si>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</si>
  <si>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</si>
  <si>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</si>
  <si>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</si>
  <si>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</si>
  <si>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</si>
  <si>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</si>
  <si>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</si>
  <si>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</si>
  <si>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</si>
  <si>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</si>
  <si>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</si>
  <si>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</si>
  <si>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</si>
  <si>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</si>
  <si>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</si>
  <si>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</si>
  <si>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</si>
  <si>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</si>
  <si>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</si>
  <si>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</si>
  <si>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</si>
  <si>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</si>
  <si>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</si>
  <si>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</si>
  <si>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</si>
  <si>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</si>
  <si>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</si>
  <si>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</si>
  <si>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</si>
  <si>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</si>
  <si>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</si>
  <si>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</si>
  <si>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</si>
  <si>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</si>
  <si>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</si>
  <si>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</si>
  <si>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</si>
  <si>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</si>
  <si>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</si>
  <si>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</si>
  <si>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</si>
  <si>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</si>
  <si>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</si>
  <si>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</si>
  <si>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</si>
  <si>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</si>
  <si>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</si>
  <si>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</si>
  <si>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</si>
  <si>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</si>
  <si>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</si>
  <si>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</si>
  <si>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</si>
  <si>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</si>
  <si>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</si>
  <si>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</si>
  <si>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</si>
  <si>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</si>
  <si>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</si>
  <si>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</si>
  <si>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</si>
  <si>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</si>
  <si>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</si>
  <si>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</si>
  <si>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</si>
  <si>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</si>
  <si>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</si>
  <si>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</si>
  <si>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</si>
  <si>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</si>
  <si>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</si>
  <si>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</si>
  <si>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</si>
  <si>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</si>
  <si>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</si>
  <si>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</si>
  <si>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</si>
  <si>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</si>
  <si>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</si>
  <si>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</si>
  <si>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</si>
  <si>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</si>
  <si>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</si>
  <si>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</si>
  <si>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</si>
  <si>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</si>
  <si>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</si>
  <si>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</si>
  <si>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</si>
  <si>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</si>
  <si>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</si>
  <si>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</si>
  <si>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</si>
  <si>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</si>
  <si>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</si>
  <si>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</si>
  <si>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</si>
  <si>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</si>
  <si>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</si>
  <si>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</si>
  <si>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</si>
  <si>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</si>
  <si>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</si>
  <si>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</si>
  <si>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</si>
  <si>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</si>
  <si>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</si>
  <si>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</si>
  <si>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</si>
  <si>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</si>
  <si>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</si>
  <si>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</si>
  <si>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</si>
  <si>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</si>
  <si>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</si>
  <si>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</si>
  <si>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</si>
  <si>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</si>
  <si>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</si>
  <si>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</si>
  <si>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</si>
  <si>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</si>
  <si>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</si>
  <si>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</si>
  <si>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</si>
  <si>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</si>
  <si>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</si>
  <si>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</si>
  <si>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</si>
  <si>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</si>
  <si>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</si>
  <si>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</si>
  <si>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</si>
  <si>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</si>
  <si>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</si>
  <si>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</si>
  <si>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</si>
  <si>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</si>
  <si>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</si>
  <si>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</si>
  <si>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</si>
  <si>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</si>
  <si>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</si>
  <si>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</si>
  <si>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</si>
  <si>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</si>
  <si>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</si>
  <si>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</si>
  <si>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</si>
  <si>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</si>
  <si>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</si>
  <si>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</si>
  <si>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</si>
  <si>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</si>
  <si>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</si>
  <si>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</si>
  <si>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</si>
  <si>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</si>
  <si>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</si>
  <si>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</si>
  <si>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</si>
  <si>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</si>
  <si>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</si>
  <si>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</si>
  <si>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</si>
  <si>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</si>
  <si>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</si>
  <si>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</si>
  <si>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</si>
  <si>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</si>
  <si>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</si>
  <si>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</si>
  <si>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</si>
  <si>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</si>
  <si>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</si>
  <si>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</si>
  <si>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</si>
  <si>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</si>
  <si>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</si>
  <si>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</si>
  <si>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</si>
  <si>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</si>
  <si>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</si>
  <si>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</si>
  <si>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</si>
  <si>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</si>
  <si>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</si>
  <si>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</si>
  <si>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</si>
  <si>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</si>
  <si>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</si>
  <si>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</si>
  <si>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</si>
  <si>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</si>
  <si>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</si>
  <si>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</si>
  <si>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</si>
  <si>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</si>
  <si>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</si>
  <si>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</si>
  <si>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</si>
  <si>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</si>
  <si>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</si>
  <si>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</si>
  <si>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</si>
  <si>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</si>
  <si>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</si>
  <si>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</si>
  <si>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</si>
  <si>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</si>
  <si>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</si>
  <si>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</si>
  <si>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</si>
  <si>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</si>
  <si>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</si>
  <si>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</si>
  <si>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</si>
  <si>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</si>
  <si>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</si>
  <si>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</si>
  <si>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</si>
  <si>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</si>
  <si>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</si>
  <si>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</si>
  <si>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</si>
  <si>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</si>
  <si>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</si>
  <si>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</si>
  <si>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</si>
  <si>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</si>
  <si>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</si>
  <si>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</si>
  <si>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</si>
  <si>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</si>
  <si>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</si>
  <si>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</si>
  <si>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</si>
  <si>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</si>
  <si>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</si>
  <si>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</si>
  <si>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</si>
  <si>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</si>
  <si>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</si>
  <si>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</si>
  <si>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</si>
  <si>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</si>
  <si>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</si>
  <si>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</si>
  <si>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</si>
  <si>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</si>
  <si>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</si>
  <si>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</si>
  <si>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</si>
  <si>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</si>
  <si>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</si>
  <si>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</si>
  <si>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</si>
  <si>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</si>
  <si>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</si>
  <si>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</si>
  <si>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</si>
  <si>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</si>
  <si>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</si>
  <si>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</si>
  <si>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</si>
  <si>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</si>
  <si>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</si>
  <si>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</si>
  <si>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</si>
  <si>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</si>
  <si>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</si>
  <si>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</si>
  <si>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</si>
  <si>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</si>
  <si>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</si>
  <si>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</si>
  <si>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</si>
  <si>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</si>
  <si>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</si>
  <si>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</si>
  <si>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</si>
  <si>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</si>
  <si>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</si>
  <si>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</si>
  <si>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</si>
  <si>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</si>
  <si>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</si>
  <si>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</si>
  <si>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</si>
  <si>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</si>
  <si>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</si>
  <si>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</si>
  <si>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</si>
  <si>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</si>
  <si>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</si>
  <si>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</si>
  <si>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</si>
  <si>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</si>
  <si>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</si>
  <si>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</si>
  <si>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</si>
  <si>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</si>
  <si>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</si>
  <si>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</si>
  <si>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</si>
  <si>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</si>
  <si>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</si>
  <si>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</si>
  <si>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</si>
  <si>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</si>
  <si>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</si>
  <si>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</si>
  <si>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</si>
  <si>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</si>
  <si>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</si>
  <si>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</si>
  <si>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</si>
  <si>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</si>
  <si>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</si>
  <si>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</si>
  <si>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</si>
  <si>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</si>
  <si>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</si>
  <si>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</si>
  <si>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</si>
  <si>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</si>
  <si>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</si>
  <si>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</si>
  <si>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</si>
  <si>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</si>
  <si>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</si>
  <si>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</si>
  <si>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</si>
  <si>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</si>
  <si>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</si>
  <si>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</si>
  <si>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</si>
  <si>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</si>
  <si>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</si>
  <si>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</si>
  <si>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</si>
  <si>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</si>
  <si>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</si>
  <si>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</si>
  <si>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</si>
  <si>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</si>
  <si>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</si>
  <si>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</si>
  <si>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</si>
  <si>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</si>
  <si>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</si>
  <si>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</si>
  <si>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</si>
  <si>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</si>
  <si>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</si>
  <si>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</si>
  <si>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</si>
  <si>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</si>
  <si>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</si>
  <si>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</si>
  <si>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</si>
  <si>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</si>
  <si>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</si>
  <si>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</si>
  <si>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</si>
  <si>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</si>
  <si>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</si>
  <si>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</si>
  <si>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</si>
  <si>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</si>
  <si>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</si>
  <si>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</si>
  <si>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</si>
  <si>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</si>
  <si>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</si>
  <si>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</si>
  <si>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</si>
  <si>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</si>
  <si>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</si>
  <si>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</si>
  <si>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</si>
  <si>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</si>
  <si>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</si>
  <si>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</si>
  <si>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</si>
  <si>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</si>
  <si>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</si>
  <si>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</si>
  <si>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</si>
  <si>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</si>
  <si>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</si>
  <si>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</si>
  <si>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</si>
  <si>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</si>
  <si>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</si>
  <si>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</si>
  <si>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</si>
  <si>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</si>
  <si>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</si>
  <si>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</si>
  <si>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</si>
  <si>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</si>
  <si>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</si>
  <si>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</si>
  <si>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</si>
  <si>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</si>
  <si>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</si>
  <si>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</si>
  <si>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</si>
  <si>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</si>
  <si>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</si>
  <si>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</si>
  <si>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</si>
  <si>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</si>
  <si>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</si>
  <si>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</si>
  <si>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</si>
  <si>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</si>
  <si>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</si>
  <si>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</si>
  <si>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</si>
  <si>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</si>
  <si>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</si>
  <si>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</si>
  <si>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</si>
  <si>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</si>
  <si>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</si>
  <si>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</si>
  <si>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</si>
  <si>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</si>
  <si>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</si>
  <si>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</si>
  <si>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</si>
  <si>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</si>
  <si>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</si>
  <si>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</si>
  <si>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</si>
  <si>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</si>
  <si>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</si>
  <si>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</si>
  <si>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</si>
  <si>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</si>
  <si>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</si>
  <si>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</si>
  <si>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</si>
  <si>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</si>
  <si>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</si>
  <si>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</si>
  <si>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</si>
  <si>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</si>
  <si>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</si>
  <si>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</si>
  <si>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</si>
  <si>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</si>
  <si>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</si>
  <si>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</si>
  <si>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</si>
  <si>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</si>
  <si>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</si>
  <si>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</si>
  <si>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</si>
  <si>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</si>
  <si>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</si>
  <si>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</si>
  <si>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</si>
  <si>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</si>
  <si>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</si>
  <si>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</si>
  <si>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</si>
  <si>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</si>
  <si>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</si>
  <si>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</si>
  <si>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</si>
  <si>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</si>
  <si>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</si>
  <si>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</si>
  <si>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</si>
  <si>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</si>
  <si>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</si>
  <si>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</si>
  <si>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</si>
  <si>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</si>
  <si>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</si>
  <si>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</si>
  <si>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</si>
  <si>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</si>
  <si>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</si>
  <si>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</si>
  <si>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</si>
  <si>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</si>
  <si>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</si>
  <si>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</si>
  <si>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</si>
  <si>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</si>
  <si>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</si>
  <si>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</si>
  <si>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</si>
  <si>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</si>
  <si>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</si>
  <si>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</si>
  <si>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</si>
  <si>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</si>
  <si>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</si>
  <si>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</si>
  <si>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</si>
  <si>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</si>
  <si>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</si>
  <si>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</si>
  <si>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</si>
  <si>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</si>
  <si>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</si>
  <si>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</si>
  <si>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</si>
  <si>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</si>
  <si>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</si>
  <si>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</si>
  <si>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</si>
  <si>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</si>
  <si>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</si>
  <si>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</si>
  <si>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</si>
  <si>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</si>
  <si>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</si>
  <si>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</si>
  <si>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</si>
  <si>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</si>
  <si>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</si>
  <si>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</si>
  <si>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</si>
  <si>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</si>
  <si>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</si>
  <si>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</si>
  <si>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</si>
  <si>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</si>
  <si>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</si>
  <si>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</si>
  <si>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</si>
  <si>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</si>
  <si>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</si>
  <si>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</si>
  <si>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</si>
  <si>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</si>
  <si>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</si>
  <si>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</si>
  <si>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</si>
  <si>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</si>
  <si>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</si>
  <si>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</si>
  <si>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</si>
  <si>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</si>
  <si>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</si>
  <si>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</si>
  <si>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</si>
  <si>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</si>
  <si>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</si>
  <si>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</si>
  <si>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</si>
  <si>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</si>
  <si>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</si>
  <si>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</si>
  <si>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</si>
  <si>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</si>
  <si>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</si>
  <si>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</si>
  <si>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</si>
  <si>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</si>
  <si>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</si>
  <si>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</si>
  <si>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</si>
  <si>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</si>
  <si>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</si>
  <si>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</si>
  <si>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</si>
  <si>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</si>
  <si>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</si>
  <si>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</si>
  <si>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</si>
  <si>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</si>
  <si>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</si>
  <si>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</si>
  <si>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</si>
  <si>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</si>
  <si>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</si>
  <si>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</si>
  <si>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</si>
  <si>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</si>
  <si>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</si>
  <si>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</si>
  <si>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</si>
  <si>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</si>
  <si>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</si>
  <si>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</si>
  <si>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</si>
  <si>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</si>
  <si>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</si>
  <si>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</si>
  <si>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</si>
  <si>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</si>
  <si>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</si>
  <si>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</si>
  <si>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</si>
  <si>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</si>
  <si>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</si>
  <si>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</si>
  <si>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</si>
  <si>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</si>
  <si>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</si>
  <si>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</si>
  <si>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</si>
  <si>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</si>
  <si>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</si>
  <si>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</si>
  <si>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</si>
  <si>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</si>
  <si>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</si>
  <si>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</si>
  <si>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</si>
  <si>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</si>
  <si>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</si>
  <si>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</si>
  <si>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</si>
  <si>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</si>
  <si>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</si>
  <si>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</si>
  <si>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</si>
  <si>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</si>
  <si>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</si>
  <si>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</si>
  <si>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</si>
  <si>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</si>
  <si>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</si>
  <si>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</si>
  <si>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</si>
  <si>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</si>
  <si>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</si>
  <si>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</si>
  <si>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</si>
  <si>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</si>
  <si>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</si>
  <si>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</si>
  <si>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</si>
  <si>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</si>
  <si>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</si>
  <si>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</si>
  <si>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</si>
  <si>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</si>
  <si>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</si>
  <si>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</si>
  <si>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</si>
  <si>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</si>
  <si>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</si>
  <si>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</si>
  <si>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</si>
  <si>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</si>
  <si>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</si>
  <si>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</si>
  <si>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</si>
  <si>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</si>
  <si>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</si>
  <si>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</si>
  <si>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</si>
  <si>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</si>
  <si>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</si>
  <si>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</si>
  <si>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</si>
  <si>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</si>
  <si>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</si>
  <si>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</si>
  <si>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</si>
  <si>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</si>
  <si>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</si>
  <si>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</si>
  <si>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</si>
  <si>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</si>
  <si>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</si>
  <si>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</si>
  <si>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</si>
  <si>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</si>
  <si>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</si>
  <si>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</si>
  <si>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</si>
  <si>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</si>
  <si>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</si>
  <si>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</si>
  <si>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</si>
  <si>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</si>
  <si>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</si>
  <si>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</si>
  <si>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</si>
  <si>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</si>
  <si>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</si>
  <si>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</si>
  <si>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</si>
  <si>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</si>
  <si>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</si>
  <si>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</si>
  <si>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</si>
  <si>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</si>
  <si>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</si>
  <si>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</si>
  <si>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</si>
  <si>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</si>
  <si>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</si>
  <si>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</si>
  <si>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</si>
  <si>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</si>
  <si>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</si>
  <si>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</si>
  <si>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</si>
  <si>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</si>
  <si>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</si>
  <si>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</si>
  <si>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</si>
  <si>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</si>
  <si>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</si>
  <si>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</si>
  <si>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</si>
  <si>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</si>
  <si>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</si>
  <si>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</si>
  <si>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</si>
  <si>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</si>
  <si>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</si>
  <si>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</si>
  <si>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</si>
  <si>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</si>
  <si>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</si>
  <si>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</si>
  <si>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</si>
  <si>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</si>
  <si>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</si>
  <si>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</si>
  <si>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</si>
  <si>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</si>
  <si>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</si>
  <si>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</si>
  <si>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</si>
  <si>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</si>
  <si>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</si>
  <si>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</si>
  <si>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</si>
  <si>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</si>
  <si>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</si>
  <si>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</si>
  <si>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</si>
  <si>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</si>
  <si>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</si>
  <si>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</si>
  <si>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</si>
  <si>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</si>
  <si>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</si>
  <si>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</si>
  <si>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</si>
  <si>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</si>
  <si>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</si>
  <si>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</si>
  <si>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</si>
  <si>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</si>
  <si>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</si>
  <si>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</si>
  <si>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</si>
  <si>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</si>
  <si>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</si>
  <si>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</si>
  <si>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</si>
  <si>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</si>
  <si>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</si>
  <si>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</si>
  <si>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</si>
  <si>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</si>
  <si>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</si>
  <si>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</si>
  <si>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</si>
  <si>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</si>
  <si>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</si>
  <si>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</si>
  <si>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</si>
  <si>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</si>
  <si>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</si>
  <si>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</si>
  <si>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</si>
  <si>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</si>
  <si>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</si>
  <si>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</si>
  <si>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</si>
  <si>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</si>
  <si>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</si>
  <si>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</si>
  <si>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</si>
  <si>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</si>
  <si>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</si>
  <si>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</si>
  <si>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</si>
  <si>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</si>
  <si>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</si>
  <si>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</si>
  <si>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</si>
  <si>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</si>
  <si>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</si>
  <si>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</si>
  <si>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</si>
  <si>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</si>
  <si>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</si>
  <si>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</si>
  <si>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</si>
  <si>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</si>
  <si>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</si>
  <si>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</si>
  <si>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</si>
  <si>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</si>
  <si>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</si>
  <si>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</si>
  <si>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</si>
  <si>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</si>
  <si>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</si>
  <si>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</si>
  <si>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</si>
  <si>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</si>
  <si>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</si>
  <si>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</si>
  <si>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</si>
  <si>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</si>
  <si>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</si>
  <si>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</si>
  <si>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</si>
  <si>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</si>
  <si>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</si>
  <si>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</si>
  <si>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</si>
  <si>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</si>
  <si>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</si>
  <si>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</si>
  <si>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</si>
  <si>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</si>
  <si>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</si>
  <si>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</si>
  <si>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</si>
  <si>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</si>
  <si>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</si>
  <si>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</si>
  <si>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</si>
  <si>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</si>
  <si>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</si>
  <si>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</si>
  <si>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</si>
  <si>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</si>
  <si>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</si>
  <si>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</si>
  <si>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</si>
  <si>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</si>
  <si>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</si>
  <si>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</si>
  <si>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</si>
  <si>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</si>
  <si>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</si>
  <si>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</si>
  <si>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</si>
  <si>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</si>
  <si>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</si>
  <si>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</si>
  <si>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</si>
  <si>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</si>
  <si>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</si>
  <si>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</si>
  <si>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</si>
  <si>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</si>
  <si>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</si>
  <si>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</si>
  <si>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</si>
  <si>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</si>
  <si>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</si>
  <si>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</si>
  <si>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</si>
  <si>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</si>
  <si>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</si>
  <si>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</si>
  <si>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</si>
  <si>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</si>
  <si>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</si>
  <si>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</si>
  <si>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</si>
  <si>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</si>
  <si>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</si>
  <si>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</si>
  <si>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</si>
  <si>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</si>
  <si>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</si>
  <si>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</si>
  <si>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</si>
  <si>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</si>
  <si>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</si>
  <si>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</si>
  <si>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</si>
  <si>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</si>
  <si>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</si>
  <si>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</si>
  <si>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</si>
  <si>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</si>
  <si>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</si>
  <si>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</si>
  <si>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</si>
  <si>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</si>
  <si>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</si>
  <si>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</si>
  <si>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</si>
  <si>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</si>
  <si>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</si>
  <si>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</si>
  <si>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</si>
  <si>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</si>
  <si>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</si>
  <si>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</si>
  <si>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</si>
  <si>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</si>
  <si>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</si>
  <si>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</si>
  <si>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</si>
  <si>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</si>
  <si>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</si>
  <si>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</si>
  <si>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</si>
  <si>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</si>
  <si>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</si>
  <si>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</si>
  <si>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</si>
  <si>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</si>
  <si>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</si>
  <si>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</si>
  <si>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</si>
  <si>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</si>
  <si>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</si>
  <si>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</si>
  <si>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</si>
  <si>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</si>
  <si>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</si>
  <si>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</si>
  <si>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</si>
  <si>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</si>
  <si>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</si>
  <si>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</si>
  <si>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</si>
  <si>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</si>
  <si>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</si>
  <si>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</si>
  <si>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</si>
  <si>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</si>
  <si>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</si>
  <si>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</si>
  <si>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</si>
  <si>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</si>
  <si>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</si>
  <si>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</si>
  <si>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</si>
  <si>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</si>
  <si>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</si>
  <si>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</si>
  <si>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</si>
  <si>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</si>
  <si>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</si>
  <si>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</si>
  <si>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</si>
  <si>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</si>
  <si>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</si>
  <si>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</si>
  <si>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</si>
  <si>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</si>
  <si>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</si>
  <si>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</si>
  <si>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</si>
  <si>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</si>
  <si>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</si>
  <si>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</si>
  <si>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</si>
  <si>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</si>
  <si>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</si>
  <si>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</si>
  <si>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</si>
  <si>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</si>
  <si>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</si>
  <si>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</si>
  <si>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</si>
  <si>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</si>
  <si>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</si>
  <si>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</si>
  <si>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</si>
  <si>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</si>
  <si>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</si>
  <si>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</si>
  <si>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</si>
  <si>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</si>
  <si>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</si>
  <si>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</si>
  <si>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</si>
  <si>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</si>
  <si>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</si>
  <si>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</si>
  <si>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</si>
  <si>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</si>
  <si>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</si>
  <si>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</si>
  <si>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</si>
  <si>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</si>
  <si>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</si>
  <si>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</si>
  <si>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</si>
  <si>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</si>
  <si>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</si>
  <si>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</si>
  <si>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</si>
  <si>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</si>
  <si>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</si>
  <si>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</si>
  <si>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</si>
  <si>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</si>
  <si>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</si>
  <si>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</si>
  <si>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</si>
  <si>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</si>
  <si>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</si>
  <si>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</si>
  <si>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</si>
  <si>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</si>
  <si>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</si>
  <si>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</si>
  <si>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</si>
  <si>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</si>
  <si>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</si>
  <si>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</si>
  <si>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</si>
  <si>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</si>
  <si>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</si>
  <si>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</si>
  <si>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</si>
  <si>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</si>
  <si>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</si>
  <si>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</si>
  <si>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</si>
  <si>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</si>
  <si>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</si>
  <si>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</si>
  <si>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</si>
  <si>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</si>
  <si>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</si>
  <si>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</si>
  <si>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</si>
  <si>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</si>
  <si>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</si>
  <si>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</si>
  <si>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</si>
  <si>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</si>
  <si>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</si>
  <si>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</si>
  <si>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</si>
  <si>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</si>
  <si>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</si>
  <si>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</si>
  <si>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</si>
  <si>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</si>
  <si>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</si>
  <si>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</si>
  <si>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</si>
  <si>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</si>
  <si>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</si>
  <si>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</si>
  <si>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</si>
  <si>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</si>
  <si>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</si>
  <si>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</si>
  <si>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</si>
  <si>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</si>
  <si>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</si>
  <si>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</si>
  <si>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</si>
  <si>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</si>
  <si>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</si>
  <si>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</si>
  <si>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</si>
  <si>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</si>
  <si>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</si>
  <si>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</si>
  <si>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</si>
  <si>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</si>
  <si>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</si>
  <si>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</si>
  <si>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</si>
  <si>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</si>
  <si>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</si>
  <si>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</si>
  <si>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</si>
  <si>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</si>
  <si>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</si>
  <si>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</si>
  <si>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</si>
  <si>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</si>
  <si>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</si>
  <si>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</si>
  <si>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</si>
  <si>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</si>
  <si>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</si>
  <si>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</si>
  <si>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</si>
  <si>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</si>
  <si>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</si>
  <si>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</si>
  <si>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</si>
  <si>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</si>
  <si>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</si>
  <si>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</si>
  <si>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</si>
  <si>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</si>
  <si>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</si>
  <si>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</si>
  <si>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</si>
  <si>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</si>
  <si>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</si>
  <si>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</si>
  <si>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</si>
  <si>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</si>
  <si>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</si>
  <si>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</si>
  <si>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</si>
  <si>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</si>
  <si>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</si>
  <si>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</si>
  <si>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</si>
  <si>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</si>
  <si>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</si>
  <si>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</si>
  <si>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</si>
  <si>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</si>
  <si>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</si>
  <si>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</si>
  <si>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</si>
  <si>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</si>
  <si>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</si>
  <si>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</si>
  <si>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</si>
  <si>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</si>
  <si>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</si>
  <si>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</si>
  <si>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</si>
  <si>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</si>
  <si>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</si>
  <si>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</si>
  <si>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</si>
  <si>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</si>
  <si>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</si>
  <si>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</si>
  <si>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</si>
  <si>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</si>
  <si>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</si>
  <si>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</si>
  <si>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</si>
  <si>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</si>
  <si>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</si>
  <si>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</si>
  <si>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</si>
  <si>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</si>
  <si>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</si>
  <si>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</si>
  <si>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</si>
  <si>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</si>
  <si>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</si>
  <si>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</si>
  <si>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</si>
  <si>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</si>
  <si>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</si>
  <si>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</si>
  <si>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</si>
  <si>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</si>
  <si>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</si>
  <si>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</si>
  <si>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</si>
  <si>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</si>
  <si>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</si>
  <si>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</si>
  <si>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</si>
  <si>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</si>
  <si>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</si>
  <si>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</si>
  <si>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</si>
  <si>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</si>
  <si>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</si>
  <si>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</si>
  <si>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</si>
  <si>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</si>
  <si>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</si>
  <si>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</si>
  <si>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</si>
  <si>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</si>
  <si>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</si>
  <si>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</si>
  <si>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</si>
  <si>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</si>
  <si>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</si>
  <si>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</si>
  <si>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</si>
  <si>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</si>
  <si>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</si>
  <si>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</si>
  <si>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</si>
  <si>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</si>
  <si>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</si>
  <si>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</si>
  <si>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</si>
  <si>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</si>
  <si>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</si>
  <si>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</si>
  <si>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</si>
  <si>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</si>
  <si>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</si>
  <si>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</si>
  <si>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</si>
  <si>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</si>
  <si>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</si>
  <si>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</si>
  <si>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</si>
  <si>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</si>
  <si>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</si>
  <si>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</si>
  <si>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</si>
  <si>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</si>
  <si>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</si>
  <si>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</si>
  <si>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</si>
  <si>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</si>
  <si>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</si>
  <si>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</si>
  <si>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</si>
  <si>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</si>
  <si>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</si>
  <si>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</si>
  <si>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</si>
  <si>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</si>
  <si>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</si>
  <si>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</si>
  <si>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</si>
  <si>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</si>
  <si>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</si>
  <si>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</si>
  <si>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</si>
  <si>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</si>
  <si>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</si>
  <si>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</si>
  <si>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</si>
  <si>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</si>
  <si>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</si>
  <si>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</si>
  <si>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</si>
  <si>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</si>
  <si>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</si>
  <si>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</si>
  <si>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</si>
  <si>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</si>
  <si>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</si>
  <si>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</si>
  <si>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</si>
  <si>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</si>
  <si>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</si>
  <si>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</si>
  <si>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</si>
  <si>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</si>
  <si>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</si>
  <si>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</si>
  <si>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</si>
  <si>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</si>
  <si>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</si>
  <si>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</si>
  <si>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</si>
  <si>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</si>
  <si>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</si>
  <si>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</si>
  <si>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</si>
  <si>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</si>
  <si>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</si>
  <si>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</si>
  <si>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</si>
  <si>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</si>
  <si>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</si>
  <si>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</si>
  <si>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</si>
  <si>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</si>
  <si>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</si>
  <si>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</si>
  <si>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</si>
  <si>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</si>
  <si>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</si>
  <si>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</si>
  <si>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</si>
  <si>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</si>
  <si>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</si>
  <si>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</si>
  <si>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</si>
  <si>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</si>
  <si>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</si>
  <si>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</si>
  <si>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</si>
  <si>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</si>
  <si>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</si>
  <si>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</si>
  <si>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</si>
  <si>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</si>
  <si>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</si>
  <si>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</si>
  <si>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</si>
  <si>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</si>
  <si>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</si>
  <si>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</si>
  <si>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</si>
  <si>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</si>
  <si>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</si>
  <si>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</si>
  <si>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</si>
  <si>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</si>
  <si>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</si>
  <si>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</si>
  <si>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</si>
  <si>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</si>
  <si>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</si>
  <si>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</si>
  <si>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</si>
  <si>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</si>
  <si>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</si>
  <si>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</si>
  <si>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</si>
  <si>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</si>
  <si>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</si>
  <si>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</si>
  <si>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</si>
  <si>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</si>
  <si>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</si>
  <si>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</si>
  <si>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</si>
  <si>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</si>
  <si>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</si>
  <si>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</si>
  <si>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</si>
  <si>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</si>
  <si>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</si>
  <si>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</si>
  <si>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</si>
  <si>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</si>
  <si>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</si>
  <si>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</si>
  <si>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</si>
  <si>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</si>
  <si>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</si>
  <si>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</si>
  <si>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</si>
  <si>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</si>
  <si>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</si>
  <si>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</si>
  <si>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</si>
  <si>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</si>
  <si>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</si>
  <si>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</si>
  <si>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</si>
  <si>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</si>
  <si>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</si>
  <si>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</si>
  <si>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</si>
  <si>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</si>
  <si>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</si>
  <si>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</si>
  <si>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</si>
  <si>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</si>
  <si>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</si>
  <si>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</si>
  <si>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</si>
  <si>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</si>
  <si>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</si>
  <si>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</si>
  <si>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</si>
  <si>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</si>
  <si>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</si>
  <si>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</si>
  <si>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</si>
  <si>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</si>
  <si>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</si>
  <si>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</si>
  <si>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</si>
  <si>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</si>
  <si>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</si>
  <si>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</si>
  <si>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</si>
  <si>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</si>
  <si>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</si>
  <si>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</si>
  <si>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</si>
  <si>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</si>
  <si>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</si>
  <si>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</si>
  <si>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</si>
  <si>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</si>
  <si>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</si>
  <si>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</si>
  <si>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</si>
  <si>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</si>
  <si>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</si>
  <si>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</si>
  <si>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</si>
  <si>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</si>
  <si>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</si>
  <si>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</si>
  <si>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</si>
  <si>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</si>
  <si>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</si>
  <si>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</si>
  <si>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</si>
  <si>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</si>
  <si>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</si>
  <si>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</si>
  <si>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</si>
  <si>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</si>
  <si>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</si>
  <si>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</si>
  <si>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</si>
  <si>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</si>
  <si>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</si>
  <si>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</si>
  <si>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</si>
  <si>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</si>
  <si>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</si>
  <si>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</si>
  <si>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</si>
  <si>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</si>
  <si>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</si>
  <si>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</si>
  <si>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</si>
  <si>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</si>
  <si>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</si>
  <si>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</si>
  <si>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</si>
  <si>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</si>
  <si>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</si>
  <si>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</si>
  <si>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</si>
  <si>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</si>
  <si>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</si>
  <si>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</si>
  <si>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</si>
  <si>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</si>
  <si>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</si>
  <si>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</si>
  <si>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</si>
  <si>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</si>
  <si>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</si>
  <si>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</si>
  <si>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</si>
  <si>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</si>
  <si>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</si>
  <si>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</si>
  <si>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</si>
  <si>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</si>
  <si>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</si>
  <si>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</si>
  <si>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</si>
  <si>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</si>
  <si>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</si>
  <si>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</si>
  <si>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</si>
  <si>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</si>
  <si>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</si>
  <si>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</si>
  <si>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</si>
  <si>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</si>
  <si>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</si>
  <si>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</si>
  <si>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</si>
  <si>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</si>
  <si>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</si>
  <si>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</si>
  <si>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</si>
  <si>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</si>
  <si>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</si>
  <si>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</si>
  <si>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</si>
  <si>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</si>
  <si>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</si>
  <si>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</si>
  <si>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</si>
  <si>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</si>
  <si>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</si>
  <si>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</si>
  <si>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</si>
  <si>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</si>
  <si>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</si>
  <si>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</si>
  <si>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</si>
  <si>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</si>
  <si>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</si>
  <si>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</si>
  <si>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</si>
  <si>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</si>
  <si>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</si>
  <si>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</si>
  <si>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</si>
  <si>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</si>
  <si>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</si>
  <si>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</si>
  <si>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</si>
  <si>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</si>
  <si>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</si>
  <si>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</si>
  <si>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</si>
  <si>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</si>
  <si>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</si>
  <si>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</si>
  <si>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</si>
  <si>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</si>
  <si>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</si>
  <si>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</si>
  <si>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</si>
  <si>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</si>
  <si>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</si>
  <si>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</si>
  <si>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</si>
  <si>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</si>
  <si>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</si>
  <si>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</si>
  <si>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</si>
  <si>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</si>
  <si>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</si>
  <si>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</si>
  <si>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</si>
  <si>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</si>
  <si>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</si>
  <si>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</si>
  <si>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</si>
  <si>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</si>
  <si>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</si>
  <si>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</si>
  <si>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</si>
  <si>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</si>
  <si>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</si>
  <si>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</si>
  <si>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</si>
  <si>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</si>
  <si>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</si>
  <si>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</si>
  <si>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</si>
  <si>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</si>
  <si>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</si>
  <si>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</si>
  <si>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</si>
  <si>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</si>
  <si>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</si>
  <si>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</si>
  <si>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</si>
  <si>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</si>
  <si>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</si>
  <si>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</si>
  <si>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</si>
  <si>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</si>
  <si>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</si>
  <si>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</si>
  <si>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</si>
  <si>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</si>
  <si>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</si>
  <si>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</si>
  <si>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</si>
  <si>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</si>
  <si>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</si>
  <si>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</si>
  <si>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</si>
  <si>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</si>
  <si>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</si>
  <si>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</si>
  <si>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</si>
  <si>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</si>
  <si>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</si>
  <si>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</si>
  <si>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</si>
  <si>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</si>
  <si>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</si>
  <si>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</si>
  <si>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</si>
  <si>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</si>
  <si>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</si>
  <si>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</si>
  <si>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</si>
  <si>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</si>
  <si>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</si>
  <si>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</si>
  <si>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</si>
  <si>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</si>
  <si>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</si>
  <si>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</si>
  <si>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</si>
  <si>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</si>
  <si>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</si>
  <si>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</si>
  <si>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</si>
  <si>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</si>
  <si>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</si>
  <si>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</si>
  <si>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</si>
  <si>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</si>
  <si>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</si>
  <si>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</si>
  <si>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</si>
  <si>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</si>
  <si>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</si>
  <si>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</si>
  <si>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</si>
  <si>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</si>
  <si>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</si>
  <si>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</si>
  <si>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</si>
  <si>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</si>
  <si>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</si>
  <si>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</si>
  <si>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</si>
  <si>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</si>
  <si>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</si>
  <si>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</si>
  <si>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</si>
  <si>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</si>
  <si>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</si>
  <si>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</si>
  <si>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</si>
  <si>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</si>
  <si>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</si>
  <si>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</si>
  <si>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</si>
  <si>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</si>
  <si>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</si>
  <si>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</si>
  <si>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</si>
  <si>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</si>
  <si>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</si>
  <si>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</si>
  <si>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</si>
  <si>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</si>
  <si>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</si>
  <si>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</si>
  <si>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</si>
  <si>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</si>
  <si>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</si>
  <si>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</si>
  <si>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</si>
  <si>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</si>
  <si>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</si>
  <si>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</si>
  <si>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</si>
  <si>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</si>
  <si>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</si>
  <si>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</si>
  <si>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</si>
  <si>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</si>
  <si>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</si>
  <si>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</si>
  <si>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</si>
  <si>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</si>
  <si>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</si>
  <si>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</si>
  <si>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</si>
  <si>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</si>
  <si>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</si>
  <si>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</si>
  <si>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</si>
  <si>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</si>
  <si>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</si>
  <si>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</si>
  <si>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</si>
  <si>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</si>
  <si>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</si>
  <si>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</si>
  <si>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</si>
  <si>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</si>
  <si>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</si>
  <si>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</si>
  <si>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</si>
  <si>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</si>
  <si>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</si>
  <si>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</si>
  <si>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</si>
  <si>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</si>
  <si>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</si>
  <si>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</si>
  <si>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</si>
  <si>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</si>
  <si>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</si>
  <si>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</si>
  <si>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</si>
  <si>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</si>
  <si>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</si>
  <si>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</si>
  <si>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</si>
  <si>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</si>
  <si>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</si>
  <si>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</si>
  <si>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</si>
  <si>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</si>
  <si>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</si>
  <si>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</si>
  <si>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</si>
  <si>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</si>
  <si>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</si>
  <si>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</si>
  <si>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</si>
  <si>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</si>
  <si>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</si>
  <si>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</si>
  <si>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</si>
  <si>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</si>
  <si>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</si>
  <si>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</si>
  <si>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</si>
  <si>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</si>
  <si>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</si>
  <si>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</si>
  <si>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</si>
  <si>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</si>
  <si>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</si>
  <si>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</si>
  <si>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</si>
  <si>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</si>
  <si>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</si>
  <si>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</si>
  <si>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</si>
  <si>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</si>
  <si>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</si>
  <si>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</si>
  <si>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</si>
  <si>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</si>
  <si>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</si>
  <si>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</si>
  <si>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</si>
  <si>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</si>
  <si>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</si>
  <si>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</si>
  <si>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</si>
  <si>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</si>
  <si>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</si>
  <si>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</si>
  <si>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</si>
  <si>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</si>
  <si>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</si>
  <si>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</si>
  <si>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</si>
  <si>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</si>
  <si>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</si>
  <si>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</si>
  <si>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</si>
  <si>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</si>
  <si>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</si>
  <si>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</si>
  <si>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</si>
  <si>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</si>
  <si>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</si>
  <si>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</si>
  <si>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</si>
  <si>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</si>
  <si>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</si>
  <si>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</si>
  <si>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</si>
  <si>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</si>
  <si>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</si>
  <si>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</si>
  <si>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</si>
  <si>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</si>
  <si>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</si>
  <si>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</si>
  <si>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</si>
  <si>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</si>
  <si>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</si>
  <si>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</si>
  <si>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</si>
  <si>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</si>
  <si>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</si>
  <si>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</si>
  <si>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</si>
  <si>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</si>
  <si>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</si>
  <si>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</si>
  <si>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</si>
  <si>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</si>
  <si>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</si>
  <si>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</si>
  <si>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</si>
  <si>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</si>
  <si>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</si>
  <si>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</si>
  <si>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</si>
  <si>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</si>
  <si>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</si>
  <si>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</si>
  <si>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</si>
  <si>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</si>
  <si>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</si>
  <si>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</si>
  <si>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</si>
  <si>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</si>
  <si>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</si>
  <si>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</si>
  <si>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</si>
  <si>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</si>
  <si>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</si>
  <si>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waiting open PCM</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</si>
  <si>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</si>
  <si>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</si>
  <si>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</si>
  <si>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</si>
  <si>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</si>
  <si>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</si>
  <si>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</si>
  <si>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</si>
  <si>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</si>
  <si>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</si>
  <si>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</si>
  <si>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</si>
  <si>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</si>
  <si>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</si>
  <si>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</si>
  <si>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</si>
  <si>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</si>
  <si>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</si>
  <si>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</si>
  <si>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</si>
  <si>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</si>
  <si>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</si>
  <si>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</si>
  <si>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</si>
  <si>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</si>
  <si>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</si>
  <si>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</si>
  <si>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</si>
  <si>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</si>
  <si>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</si>
  <si>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</si>
  <si>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</si>
  <si>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</si>
  <si>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</si>
  <si>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</si>
  <si>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</si>
  <si>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</si>
  <si>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</si>
  <si>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</si>
  <si>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</si>
  <si>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</si>
  <si>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</si>
  <si>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</si>
  <si>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</si>
  <si>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</si>
  <si>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</si>
  <si>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</si>
  <si>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</si>
  <si>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</si>
  <si>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</si>
  <si>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</si>
  <si>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</si>
  <si>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</si>
  <si>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</si>
  <si>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</si>
  <si>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</si>
  <si>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</si>
  <si>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</si>
  <si>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</si>
  <si>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</si>
  <si>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</si>
  <si>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</si>
  <si>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</si>
  <si>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</si>
  <si>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</si>
  <si>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</si>
  <si>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</si>
  <si>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</si>
  <si>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</si>
  <si>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</si>
  <si>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</si>
  <si>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</si>
  <si>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</si>
  <si>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</si>
  <si>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</si>
  <si>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</si>
  <si>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</si>
  <si>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</si>
  <si>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</si>
  <si>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</si>
  <si>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</si>
  <si>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</si>
  <si>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</si>
  <si>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</si>
  <si>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</si>
  <si>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</si>
  <si>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</si>
  <si>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PCM-20251009-00001495</t>
  </si>
  <si>
    <t xml:space="preserve">ETA 50 min </t>
  </si>
  <si>
    <t xml:space="preserve"> PCM-20250215-00000830 </t>
  </si>
  <si>
    <t>LTE site still down and  site located in aramco area access issue need special permission</t>
  </si>
  <si>
    <t xml:space="preserve"> PCM-20251009-00001188 </t>
  </si>
  <si>
    <t xml:space="preserve">access road issue </t>
  </si>
  <si>
    <t>PCM-20251009-00001675</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</si>
  <si>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</si>
  <si>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</si>
  <si>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</si>
  <si>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</si>
  <si>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</si>
  <si>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</si>
  <si>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</si>
  <si>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</si>
  <si>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</si>
  <si>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</si>
  <si>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</si>
  <si>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</si>
  <si>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PCM-20251009-00001424</t>
  </si>
  <si>
    <t>ETA 75 mins</t>
  </si>
  <si>
    <t>TT-20251009-01473 // NA</t>
  </si>
  <si>
    <t xml:space="preserve">At site TS </t>
  </si>
  <si>
    <t>TT-20251007-01575 // NA</t>
  </si>
  <si>
    <t xml:space="preserve">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</si>
</sst>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26" fillId="0"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5" totalsRowShown="0" headerRowDxfId="15" dataDxfId="14" headerRowBorderDxfId="12" tableBorderDxfId="13">
  <autoFilter ref="A1:L2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276.77430844907212</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2</v>
      </c>
      <c r="D3" s="142" t="s">
        <v>16591</v>
      </c>
      <c r="E3" s="143"/>
      <c r="F3" s="144">
        <v>45939.707071759258</v>
      </c>
      <c r="G3" s="145">
        <f ca="1">IFERROR(NOW()-F3,"")</f>
        <v>1.5662615740438923E-2</v>
      </c>
      <c r="H3" s="144">
        <v>45939.707071759258</v>
      </c>
      <c r="I3" s="142" t="str">
        <f>IFERROR(VLOOKUP(D3,DB!A:F,6,0),"")</f>
        <v>Generator-SG</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45939.722734374998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45939.722734374998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45939.722734374998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45939.722734374998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45939.722734374998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45939.722734374998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45939.722734374998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45939.722734374998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45939.722734374998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45939.722734374998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45939.722734374998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45939.722734374998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45939.722734374998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45939.722734374998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45939.722734374998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45939.722734374998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45939.722734374998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45939.722734374998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45939.722734374998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45939.722734374998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45939.722734374998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45939.722734374998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45939.722734374998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45939.722734374998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45939.722734374998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45939.722734374998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45939.722734374998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45939.722734374998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45939.722734374998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45939.722734374998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45939.722734374998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45939.722734374998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45939.722734374998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45939.722734374998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45939.722734374998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45939.722734374998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45939.722734374998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45939.722734374998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45939.722734374998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45939.722734374998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45939.722734374998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45939.722734374998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45939.722734374998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45939.722734374998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45939.722734374998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45939.722734374998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45939.722734374998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45939.722734374998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45939.722734374998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45939.722734374998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45939.722734374998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45939.722734374998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45939.722734374998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45939.722734374998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45939.722734374998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45939.722734374998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45939.722734374998</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45939.722734374998</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45939.722734374998</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45939.722734374998</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45939.722734374998</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3B1F5599-C98B-4D41-A213-497D9FF6C764}"/>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132.99565104166686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114.72289641203679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2</v>
      </c>
      <c r="D6" s="18" t="s">
        <v>25600</v>
      </c>
      <c r="E6" s="120" t="s">
        <v>39045</v>
      </c>
      <c r="F6" s="121">
        <v>45939.657118055555</v>
      </c>
      <c r="G6" s="122">
        <f ca="1">IFERROR(NOW()-F6,"-")</f>
        <v>6.5616319443506654E-2</v>
      </c>
      <c r="H6" s="121">
        <v>45939.641840277778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45939.722734374998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9"/>
      <c r="E8" s="120"/>
      <c r="F8" s="121"/>
      <c r="G8" s="122">
        <f ca="1">IFERROR(NOW()-F8,"-")</f>
        <v>45939.722734374998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45939.722734374998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45939.722734374998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45939.722734374998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45939.722734374998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45939.722734374998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45939.722734374998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45939.722734374998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45939.722734374998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45939.722734374998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45939.722734374998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45939.722734374998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45939.722734374998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45939.722734374998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45939.722734374998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45939.722734374998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45939.722734374998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45939.722734374998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45939.722734374998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45939.722734374998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45939.722734374998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45939.722734374998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45939.722734374998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45939.722734374998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45939.722734374998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45939.722734374998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45939.722734374998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45939.722734374998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45939.722734374998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45939.722734374998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45939.722734374998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45939.722734374998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45939.722734374998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45939.722734374998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45939.722734374998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45939.722734374998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45939.722734374998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45939.722734374998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45939.722734374998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45939.722734374998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45939.722734374998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45939.722734374998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45939.722734374998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45939.722734374998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45939.722734374998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45939.722734374998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45939.722734374998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45939.722734374998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45939.722734374998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45939.722734374998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45939.722734374998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45939.722734374998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45939.722734374998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45939.722734374998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45939.722734374998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45939.722734374998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45939.722734374998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45939.722734374998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45939.722734374998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45939.722734374998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45939.722734374998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45939.722734374998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45939.722734374998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45939.722734374998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45939.722734374998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45939.722734374998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45939.722734374998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45939.722734374998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45939.722734374998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45939.722734374998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45939.722734374998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45939.722734374998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45939.722734374998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45939.722734374998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45939.722734374998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45939.722734374998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45939.722734374998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45939.722734374998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45939.722734374998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45939.722734374998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45939.722734374998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45939.722734374998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45939.722734374998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45939.722734374998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45939.722734374998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45939.722734374998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45939.722734374998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45939.722734374998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45939.722734374998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45939.722734374998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45939.722734374998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45939.722734374998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45939.722734374998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45939.722734374998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45939.722734374998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45939.722734374998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45939.722734374998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45939.722734374998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45939.722734374998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45939.722734374998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45939.722734374998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45939.722734374998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45939.722734374998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45939.722734374998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45939.722734374998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45939.722734374998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45939.722734374998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45939.722734374998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45939.722734374998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45939.722734374998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45939.722734374998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45939.722734374998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45939.722734374998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45939.722734374998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45939.722734374998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45939.722734374998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45939.722734374998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45939.722734374998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45939.722734374998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45939.722734374998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45939.722734374998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45939.722734374998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45939.722734374998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45939.722734374998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45939.722734374998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45939.722734374998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45939.722734374998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45939.722734374998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45939.722734374998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45939.722734374998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45939.722734374998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45939.722734374998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45939.722734374998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45939.722734374998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45939.722734374998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45939.722734374998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45939.722734374998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45939.722734374998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45939.722734374998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45939.722734374998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45939.722734374998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45939.722734374998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45939.722734374998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45939.722734374998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45939.722734374998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45939.722734374998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45939.722734374998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45939.722734374998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45939.722734374998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45939.722734374998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45939.722734374998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45939.722734374998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45939.722734374998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45939.722734374998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45939.722734374998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45939.722734374998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45939.722734374998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45939.722734374998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45939.722734374998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45939.722734374998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45939.722734374998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45939.722734374998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45939.722734374998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45939.722734374998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45939.722734374998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45939.722734374998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45939.722734374998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45939.722734374998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45939.722734374998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45939.722734374998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45939.722734374998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45939.722734374998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45939.722734374998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45939.722734374998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45939.722734374998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45939.722734374998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45939.722734374998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45939.722734374998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45939.722734374998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45939.722734374998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45939.722734374998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45939.722734374998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45939.722734374998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45939.722734374998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45939.722734374998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45939.722734374998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45939.722734374998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45939.722734374998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45939.722734374998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45939.722734374998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45939.722734374998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45939.722734374998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45939.722734374998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45939.722734374998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45939.722734374998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45939.722734374998</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45939.722734374998</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45939.722734374998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45939.722734374998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45939.722734374998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45939.722734374998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45939.722734374998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45939.722734374998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45939.722734374998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45939.722734374998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45939.722734374998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45939.722734374998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45939.722734374998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45939.722734374998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45939.722734374998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45939.722734374998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45939.722734374998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45939.722734374998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45939.722734374998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45939.722734374998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45939.722734374998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45939.722734374998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45939.722734374998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45939.722734374998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45939.722734374998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45939.722734374998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45939.722734374998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45939.722734374998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45939.722734374998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45939.722734374998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45939.722734374998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45939.722734374998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45939.722734374998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45939.722734374998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45939.722734374998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45939.722734374998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45939.722734374998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45939.722734374998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45939.722734374998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45939.722734374998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45939.722734374998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45939.722734374998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45939.722734374998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45939.722734374998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45939.722734374998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45939.722734374998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45939.722734374998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45939.722734374998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45939.722734374998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45939.722734374998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45939.722734374998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45939.722734374998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45939.722734374998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45939.722734374998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45939.722734374998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45939.722734374998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45939.722734374998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45939.722734374998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45939.722734374998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45939.722734374998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45939.722734374998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45939.722734374998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45939.722734374998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45939.722734374998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45939.722734374998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45939.722734374998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45939.722734374998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45939.722734374998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45939.722734374998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45939.722734374998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45939.722734374998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45939.722734374998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45939.722734374998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45939.722734374998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45939.722734374998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45939.722734374998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45939.722734374998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45939.722734374998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45939.722734374998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45939.722734374998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45939.722734374998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45939.722734374998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45939.722734374998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45939.722734374998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45939.722734374998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45939.722734374998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45939.722734374998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45939.722734374998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45939.722734374998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45939.722734374998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45939.722734374998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45939.722734374998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45939.722734374998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45939.722734374998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45939.722734374998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45939.722734374998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45939.722734374998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45939.722734374998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45939.722734374998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45939.722734374998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45939.722734374998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45939.722734374998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45939.722734374998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45939.722734374998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45939.722734374998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45939.722734374998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45939.722734374998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45939.722734374998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45939.722734374998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45939.722734374998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45939.722734374998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45939.722734374998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45939.722734374998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45939.722734374998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45939.722734374998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45939.722734374998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45939.722734374998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45939.722734374998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45939.722734374998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45939.722734374998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45939.722734374998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45939.722734374998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45939.722734374998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45939.722734374998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45939.722734374998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45939.722734374998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45939.722734374998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45939.722734374998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45939.722734374998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45939.722734374998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45939.722734374998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45939.722734374998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45939.722734374998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45939.722734374998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45939.722734374998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45939.722734374998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45939.722734374998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45939.722734374998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45939.722734374998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45939.722734374998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45939.722734374998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45939.722734374998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45939.722734374998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45939.722734374998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45939.722734374998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45939.722734374998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45939.722734374998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45939.722734374998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45939.722734374998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45939.722734374998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45939.722734374998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45939.722734374998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45939.722734374998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45939.722734374998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45939.722734374998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45939.722734374998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45939.722734374998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45939.722734374998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45939.722734374998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45939.722734374998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45939.722734374998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45939.722734374998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45939.722734374998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45939.722734374998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45939.722734374998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45939.722734374998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45939.722734374998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45939.722734374998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45939.722734374998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45939.722734374998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45939.722734374998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45939.722734374998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45939.722734374998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45939.722734374998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45939.722734374998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45939.722734374998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45939.722734374998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45939.722734374998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45939.722734374998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45939.722734374998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45939.722734374998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45939.722734374998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45939.722734374998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45939.722734374998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45939.722734374998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45939.722734374998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45939.722734374998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45939.722734374998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45939.722734374998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45939.722734374998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45939.722734374998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45939.722734374998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45939.722734374998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45939.722734374998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45939.722734374998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45939.722734374998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45939.722734374998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45939.722734374998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45939.722734374998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45939.722734374998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45939.722734374998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45939.722734374998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45939.722734374998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45939.722734374998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45939.722734374998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45939.722734374998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45939.722734374998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45939.722734374998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45939.722734374998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45939.722734374998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45939.722734374998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45939.722734374998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45939.722734374998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45939.722734374998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45939.722734374998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45939.722734374998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45939.722734374998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45939.722734374998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45939.722734374998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45939.722734374998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45939.722734374998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45939.722734374998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45939.722734374998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45939.722734374998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45939.722734374998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45939.722734374998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45939.722734374998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45939.722734374998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45939.722734374998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45939.722734374998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45939.722734374998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45939.722734374998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45939.722734374998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45939.722734374998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45939.722734374998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45939.722734374998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45939.722734374998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45939.722734374998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45939.722734374998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45939.722734374998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45939.722734374998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45939.722734374998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45939.722734374998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45939.722734374998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45939.722734374998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45939.722734374998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45939.722734374998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45939.722734374998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45939.722734374998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45939.722734374998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45939.722734374998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45939.722734374998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45939.722734374998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45939.722734374998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45939.722734374998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45939.722734374998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45939.722734374998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45939.722734374998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45939.722734374998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45939.722734374998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45939.722734374998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45939.722734374998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45939.722734374998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45939.722734374998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45939.722734374998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45939.722734374998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45939.722734374998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45939.722734374998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45939.722734374998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45939.722734374998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45939.722734374998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45939.722734374998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45939.722734374998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45939.722734374998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45939.722734374998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45939.722734374998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45939.722734374998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45939.722734374998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45939.722734374998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45939.722734374998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45939.722734374998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45939.722734374998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45939.722734374998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45939.722734374998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45939.722734374998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45939.722734374998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45939.722734374998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45939.722734374998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45939.722734374998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45939.722734374998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45939.722734374998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45939.722734374998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45939.722734374998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45939.722734374998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45939.722734374998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45939.722734374998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45939.722734374998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45939.722734374998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45939.722734374998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45939.722734374998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45939.722734374998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45939.722734374998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45939.722734374998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45939.722734374998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45939.722734374998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45939.722734374998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45939.722734374998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45939.722734374998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45939.722734374998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45939.722734374998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45939.722734374998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45939.722734374998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45939.722734374998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45939.722734374998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45939.722734374998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45939.722734374998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45939.722734374998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45939.722734374998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45939.722734374998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45939.722734374998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45939.722734374998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45939.722734374998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45939.722734374998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45939.722734374998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45939.722734374998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45939.722734374998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45939.722734374998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45939.722734374998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45939.722734374998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45939.722734374998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45939.722734374998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45939.722734374998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45939.722734374998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45939.722734374998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45939.722734374998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45939.722734374998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45939.722734374998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45939.722734374998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45939.722734374998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45939.722734374998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45939.722734374998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45939.722734374998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45939.722734374998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45939.722734374998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45939.722734374998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45939.722734374998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45939.722734374998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45939.722734374998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45939.722734374998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45939.722734374998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45939.722734374998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45939.722734374998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45939.722734374998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45939.722734374998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45939.722734374998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45939.722734374998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45939.722734374998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45939.722734374998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45939.722734374998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45939.722734374998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45939.722734374998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45939.722734374998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45939.722734374998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45939.722734374998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45939.722734374998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45939.722734374998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45939.722734374998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45939.722734374998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45939.722734374998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45939.722734374998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45939.722734374998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45939.722734374998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45939.722734374998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45939.722734374998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45939.722734374998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45939.722734374998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45939.722734374998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45939.722734374998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45939.722734374998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45939.722734374998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45939.722734374998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45939.722734374998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45939.722734374998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45939.722734374998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45939.722734374998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45939.722734374998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45939.722734374998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45939.722734374998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45939.722734374998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45939.722734374998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45939.722734374998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45939.722734374998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45939.722734374998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45939.722734374998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45939.722734374998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45939.722734374998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45939.722734374998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45939.722734374998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45939.722734374998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45939.722734374998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45939.722734374998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45939.722734374998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45939.722734374998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45939.722734374998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45939.722734374998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45939.722734374998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45939.722734374998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45939.722734374998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45939.722734374998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45939.722734374998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45939.722734374998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45939.722734374998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45939.722734374998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45939.722734374998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45939.722734374998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45939.722734374998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45939.722734374998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45939.722734374998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45939.722734374998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45939.722734374998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45939.722734374998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45939.722734374998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45939.722734374998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45939.722734374998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45939.722734374998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45939.722734374998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45939.722734374998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45939.722734374998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45939.722734374998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45939.722734374998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45939.722734374998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45939.722734374998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45939.722734374998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45939.722734374998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45939.722734374998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45939.722734374998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45939.722734374998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45939.722734374998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45939.722734374998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45939.722734374998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45939.722734374998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45939.722734374998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45939.722734374998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45939.722734374998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45939.722734374998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45939.722734374998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45939.722734374998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45939.722734374998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45939.722734374998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45939.722734374998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45939.722734374998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45939.722734374998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45939.722734374998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45939.722734374998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45939.722734374998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45939.722734374998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45939.722734374998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45939.722734374998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45939.722734374998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45939.722734374998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45939.722734374998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45939.722734374998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45939.722734374998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45939.722734374998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45939.722734374998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45939.722734374998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45939.722734374998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45939.722734374998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45939.722734374998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45939.722734374998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45939.722734374998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45939.722734374998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45939.722734374998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45939.722734374998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45939.722734374998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45939.722734374998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45939.722734374998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45939.722734374998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45939.722734374998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45939.722734374998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45939.722734374998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45939.722734374998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45939.722734374998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45939.722734374998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45939.722734374998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45939.722734374998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45939.722734374998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45939.722734374998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45939.722734374998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45939.722734374998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45939.722734374998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45939.722734374998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45939.722734374998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45939.722734374998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45939.722734374998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45939.722734374998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45939.722734374998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45939.722734374998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45939.722734374998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45939.722734374998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45939.722734374998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45939.722734374998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45939.722734374998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45939.722734374998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45939.722734374998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45939.722734374998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45939.722734374998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45939.722734374998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45939.722734374998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45939.722734374998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45939.722734374998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45939.722734374998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45939.722734374998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45939.722734374998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45939.722734374998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45939.722734374998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45939.722734374998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45939.722734374998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45939.722734374998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45939.722734374998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45939.722734374998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45939.722734374998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45939.722734374998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45939.722734374998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45939.722734374998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45939.722734374998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45939.722734374998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45939.722734374998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45939.722734374998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45939.722734374998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45939.722734374998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45939.722734374998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45939.722734374998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45939.722734374998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45939.722734374998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45939.722734374998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45939.722734374998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45939.722734374998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45939.722734374998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45939.722734374998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45939.722734374998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45939.722734374998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45939.722734374998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45939.722734374998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45939.722734374998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45939.722734374998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45939.722734374998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45939.722734374998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45939.722734374998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45939.722734374998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45939.722734374998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45939.722734374998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45939.722734374998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45939.722734374998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45939.722734374998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45939.722734374998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45939.722734374998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45939.722734374998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45939.722734374998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45939.722734374998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45939.722734374998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45939.722734374998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45939.722734374998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45939.722734374998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45939.722734374998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45939.722734374998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45939.722734374998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45939.722734374998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45939.722734374998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45939.722734374998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45939.722734374998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45939.722734374998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45939.722734374998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45939.722734374998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45939.722734374998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45939.722734374998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45939.722734374998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45939.722734374998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45939.722734374998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45939.722734374998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45939.722734374998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45939.722734374998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45939.722734374998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45939.722734374998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45939.722734374998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45939.722734374998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45939.722734374998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45939.722734374998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45939.722734374998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45939.722734374998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45939.722734374998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45939.722734374998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45939.722734374998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45939.722734374998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45939.722734374998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45939.722734374998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45939.722734374998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45939.722734374998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45939.722734374998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45939.722734374998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45939.722734374998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45939.722734374998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45939.722734374998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45939.722734374998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45939.722734374998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45939.722734374998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45939.722734374998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45939.722734374998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45939.722734374998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45939.722734374998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45939.722734374998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45939.722734374998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45939.722734374998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45939.722734374998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45939.722734374998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45939.722734374998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45939.722734374998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45939.722734374998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45939.722734374998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45939.722734374998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45939.722734374998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45939.722734374998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45939.722734374998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45939.722734374998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45939.722734374998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45939.722734374998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45939.722734374998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45939.722734374998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45939.722734374998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45939.722734374998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45939.722734374998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45939.722734374998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45939.722734374998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45939.722734374998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45939.722734374998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45939.722734374998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45939.722734374998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45939.722734374998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45939.722734374998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45939.722734374998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45939.722734374998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45939.722734374998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45939.722734374998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45939.722734374998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45939.722734374998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45939.722734374998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45939.722734374998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45939.722734374998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45939.722734374998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45939.722734374998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45939.722734374998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45939.722734374998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45939.722734374998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45939.722734374998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45939.722734374998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45939.722734374998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45939.722734374998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45939.722734374998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45939.722734374998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45939.722734374998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45939.722734374998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45939.722734374998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45939.722734374998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45939.722734374998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45939.722734374998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45939.722734374998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45939.722734374998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45939.722734374998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45939.722734374998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45939.722734374998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45939.722734374998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45939.722734374998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45939.722734374998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45939.722734374998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45939.722734374998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45939.722734374998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45939.722734374998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45939.722734374998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45939.722734374998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45939.722734374998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45939.722734374998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45939.722734374998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45939.722734374998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45939.722734374998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45939.722734374998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45939.722734374998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45939.722734374998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45939.722734374998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45939.722734374998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45939.722734374998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45939.722734374998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45939.722734374998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45939.722734374998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45939.722734374998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45939.722734374998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45939.722734374998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45939.722734374998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45939.722734374998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45939.722734374998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45939.722734374998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45939.722734374998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45939.722734374998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45939.722734374998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45939.722734374998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45939.722734374998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45939.722734374998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45939.722734374998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45939.722734374998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45939.722734374998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45939.722734374998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45939.722734374998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45939.722734374998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45939.722734374998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45939.722734374998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45939.722734374998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45939.722734374998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45939.722734374998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45939.722734374998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45939.722734374998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45939.722734374998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45939.722734374998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45939.722734374998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45939.722734374998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45939.722734374998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45939.722734374998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45939.722734374998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45939.722734374998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45939.722734374998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45939.722734374998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45939.722734374998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45939.722734374998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45939.722734374998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45939.722734374998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45939.722734374998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45939.722734374998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45939.722734374998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45939.722734374998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45939.722734374998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45939.722734374998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45939.722734374998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45939.722734374998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45939.722734374998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45939.722734374998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45939.722734374998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45939.722734374998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45939.722734374998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45939.722734374998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45939.722734374998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45939.722734374998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45939.722734374998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45939.722734374998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45939.722734374998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45939.722734374998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45939.722734374998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45939.722734374998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45939.722734374998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45939.722734374998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45939.722734374998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45939.722734374998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45939.722734374998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45939.722734374998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45939.722734374998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45939.722734374998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45939.722734374998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45939.722734374998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45939.722734374998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45939.722734374998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45939.722734374998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45939.722734374998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45939.722734374998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45939.722734374998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45939.722734374998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45939.722734374998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45939.722734374998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45939.722734374998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45939.722734374998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45939.722734374998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45939.722734374998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45939.722734374998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45939.722734374998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45939.722734374998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45939.722734374998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45939.722734374998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45939.722734374998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45939.722734374998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45939.722734374998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45939.722734374998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45939.722734374998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45939.722734374998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45939.722734374998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45939.722734374998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45939.722734374998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45939.722734374998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45939.722734374998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45939.722734374998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45939.722734374998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45939.722734374998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45939.722734374998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45939.722734374998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45939.722734374998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45939.722734374998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45939.722734374998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45939.722734374998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45939.722734374998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45939.722734374998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45939.722734374998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45939.722734374998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45939.722734374998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45939.722734374998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45939.722734374998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45939.722734374998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45939.722734374998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45939.722734374998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45939.722734374998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45939.722734374998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45939.722734374998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45939.722734374998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45939.722734374998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45939.722734374998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45939.722734374998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45939.722734374998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45939.722734374998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45939.722734374998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45939.722734374998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45939.722734374998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45939.722734374998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45939.722734374998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45939.722734374998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45939.722734374998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45939.722734374998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45939.722734374998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45939.722734374998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45939.722734374998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45939.722734374998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45939.722734374998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45939.722734374998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45939.722734374998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45939.722734374998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45939.722734374998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45939.722734374998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45939.722734374998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45939.722734374998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45939.722734374998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45939.722734374998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45939.722734374998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45939.722734374998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45939.722734374998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45939.722734374998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45939.722734374998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45939.722734374998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45939.722734374998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45939.722734374998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45939.722734374998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45939.722734374998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45939.722734374998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45939.722734374998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45939.722734374998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45939.722734374998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45939.722734374998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45939.722734374998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45939.722734374998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45939.722734374998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45939.722734374998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45939.722734374998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45939.722734374998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45939.722734374998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45939.722734374998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45939.722734374998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45939.722734374998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45939.722734374998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45939.722734374998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45939.722734374998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45939.722734374998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45939.722734374998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45939.722734374998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45939.722734374998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45939.722734374998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45939.722734374998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45939.722734374998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45939.722734374998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45939.722734374998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45939.722734374998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45939.722734374998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45939.722734374998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45939.722734374998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45939.722734374998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45939.722734374998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45939.722734374998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45939.722734374998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45939.722734374998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45939.722734374998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45939.722734374998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45939.722734374998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45939.722734374998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45939.722734374998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45939.722734374998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45939.722734374998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45939.722734374998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45939.722734374998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45939.722734374998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45939.722734374998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45939.722734374998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45939.722734374998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45939.722734374998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45939.722734374998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45939.722734374998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45939.722734374998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45939.722734374998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45939.722734374998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45939.722734374998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45939.722734374998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45939.722734374998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45939.722734374998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45939.722734374998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45939.722734374998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45939.722734374998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45939.722734374998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45939.722734374998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45939.722734374998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45939.722734374998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45939.722734374998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45939.722734374998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45939.722734374998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45939.722734374998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45939.722734374998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45939.722734374998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45939.722734374998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45939.722734374998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45939.722734374998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45939.722734374998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45939.722734374998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45939.722734374998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45939.722734374998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45939.722734374998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45939.722734374998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45939.722734374998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45939.722734374998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45939.722734374998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45939.722734374998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45939.722734374998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45939.722734374998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45939.722734374998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45939.722734374998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45939.722734374998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45939.722734374998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45939.722734374998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45939.722734374998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45939.722734374998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45939.722734374998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45939.722734374998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45939.722734374998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45939.722734374998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45939.722734374998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45939.722734374998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45939.722734374998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45939.722734374998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45939.722734374998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45939.722734374998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45939.722734374998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45939.722734374998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45939.722734374998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45939.722734374998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45939.722734374998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45939.722734374998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45939.722734374998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45939.722734374998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45939.722734374998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45939.722734374998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45939.722734374998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45939.722734374998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45939.722734374998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45939.722734374998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45939.722734374998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45939.722734374998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45939.722734374998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45939.722734374998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45939.722734374998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45939.722734374998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45939.722734374998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45939.722734374998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45939.722734374998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45939.722734374998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45939.722734374998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45939.722734374998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45939.722734374998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45939.722734374998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45939.722734374998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45939.722734374998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45939.722734374998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45939.722734374998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45939.722734374998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45939.722734374998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45939.722734374998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45939.722734374998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45939.722734374998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45939.722734374998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45939.722734374998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45939.722734374998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45939.722734374998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45939.722734374998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45939.722734374998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45939.722734374998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45939.722734374998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45939.722734374998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45939.722734374998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45939.722734374998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45939.722734374998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45939.722734374998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45939.722734374998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45939.722734374998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45939.722734374998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45939.722734374998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45939.722734374998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45939.722734374998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45939.722734374998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45939.722734374998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45939.722734374998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45939.722734374998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45939.722734374998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45939.722734374998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45939.722734374998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45939.722734374998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45939.722734374998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45939.722734374998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45939.722734374998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45939.722734374998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45939.722734374998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45939.722734374998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45939.722734374998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45939.722734374998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45939.722734374998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45939.722734374998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45939.722734374998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45939.722734374998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45939.722734374998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45939.722734374998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45939.722734374998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45939.722734374998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45939.722734374998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45939.722734374998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45939.722734374998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45939.722734374998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45939.722734374998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45939.722734374998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45939.722734374998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45939.722734374998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45939.722734374998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45939.722734374998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45939.722734374998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45939.722734374998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45939.722734374998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45939.722734374998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45939.722734374998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45939.722734374998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45939.722734374998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45939.722734374998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45939.722734374998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45939.722734374998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45939.722734374998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45939.722734374998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45939.722734374998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45939.722734374998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45939.722734374998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45939.722734374998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45939.722734374998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45939.722734374998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45939.722734374998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45939.722734374998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45939.722734374998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45939.722734374998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45939.722734374998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45939.722734374998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45939.722734374998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45939.722734374998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45939.722734374998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45939.722734374998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45939.722734374998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45939.722734374998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45939.722734374998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45939.722734374998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45939.722734374998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45939.722734374998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45939.722734374998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45939.722734374998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45939.722734374998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45939.722734374998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45939.722734374998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45939.722734374998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45939.722734374998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45939.722734374998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45939.722734374998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45939.722734374998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45939.722734374998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45939.722734374998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45939.722734374998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45939.722734374998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45939.722734374998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45939.722734374998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45939.722734374998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45939.722734374998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45939.722734374998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45939.722734374998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45939.722734374998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45939.722734374998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45939.722734374998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45939.722734374998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45939.722734374998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45939.722734374998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45939.722734374998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45939.722734374998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45939.722734374998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45939.722734374998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45939.722734374998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45939.722734374998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45939.722734374998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45939.722734374998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45939.722734374998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45939.722734374998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45939.722734374998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45939.722734374998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45939.722734374998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45939.722734374998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45939.722734374998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45939.722734374998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45939.722734374998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45939.722734374998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45939.722734374998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45939.722734374998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45939.722734374998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45939.722734374998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45939.722734374998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45939.722734374998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45939.722734374998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45939.722734374998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45939.722734374998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45939.722734374998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45939.722734374998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45939.722734374998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45939.722734374998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45939.722734374998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45939.722734374998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45939.722734374998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45939.722734374998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45939.722734374998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45939.722734374998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45939.722734374998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45939.722734374998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45939.722734374998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45939.722734374998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45939.722734374998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45939.722734374998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45939.722734374998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45939.722734374998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45939.722734374998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45939.722734374998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45939.722734374998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45939.722734374998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45939.722734374998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45939.722734374998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45939.722734374998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45939.722734374998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45939.722734374998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45939.722734374998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45939.722734374998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45939.722734374998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45939.722734374998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45939.722734374998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45939.722734374998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45939.722734374998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45939.722734374998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45939.722734374998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45939.722734374998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45939.722734374998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45939.722734374998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45939.722734374998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45939.722734374998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45939.722734374998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45939.722734374998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45939.722734374998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45939.722734374998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45939.722734374998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45939.722734374998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45939.722734374998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45939.722734374998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45939.722734374998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45939.722734374998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45939.722734374998</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236.24201678240206</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0.16548900462657912</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2</v>
      </c>
      <c r="D4" s="99" t="s">
        <v>35455</v>
      </c>
      <c r="E4" s="104" t="s">
        <v>39045</v>
      </c>
      <c r="F4" s="131">
        <v>45939.70584490741</v>
      </c>
      <c r="G4" s="132">
        <f ca="1">IFERROR(NOW()-F4,"")</f>
        <v>1.6889467588043772E-2</v>
      </c>
      <c r="H4" s="131">
        <v>45939.6562962963</v>
      </c>
      <c r="I4" s="127" t="str">
        <f>IFERROR(VLOOKUP(D4,DB!A:F,6,0),"")</f>
        <v>SCECO</v>
      </c>
      <c r="J4" s="127" t="str">
        <f>IFERROR(VLOOKUP(D4,DB!A:G,7,0),"")</f>
        <v>Dead+In progress</v>
      </c>
      <c r="K4" s="133" t="s">
        <v>39061</v>
      </c>
      <c r="L4" s="129" t="str">
        <f>IFERROR(VLOOKUP(D4,DB!A:I,9,0),"")</f>
        <v>Latis</v>
      </c>
    </row>
    <row r="5" spans="1:16" ht="15" customHeight="1">
      <c r="A5" s="127"/>
      <c r="B5" s="127" t="str">
        <f>IFERROR(VLOOKUP(D5,DB!A:K,11,0),"")</f>
        <v/>
      </c>
      <c r="C5" s="128"/>
      <c r="D5" s="99"/>
      <c r="E5" s="104"/>
      <c r="F5" s="131"/>
      <c r="G5" s="132">
        <f ca="1">IFERROR(NOW()-F5,"")</f>
        <v>45939.722734374998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45939.722734374998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45939.722734374998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45939.722734374998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45939.722734374998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45939.722734374998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45939.722734374998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45939.722734374998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45939.722734374998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45939.722734374998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45939.722734374998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45939.722734374998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45939.722734374998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45939.722734374998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45939.722734374998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45939.722734374998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45939.722734374998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45939.722734374998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45939.722734374998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45939.722734374998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45939.722734374998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45939.722734374998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45939.722734374998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45939.722734374998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45939.722734374998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45939.722734374998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45939.722734374998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45939.722734374998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45939.722734374998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45939.722734374998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45939.722734374998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45939.722734374998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45939.722734374998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45939.722734374998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45939.722734374998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45939.722734374998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45939.722734374998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45939.722734374998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45939.722734374998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45939.722734374998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45939.722734374998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45939.722734374998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45939.722734374998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45939.722734374998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45939.722734374998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45939.722734374998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45939.722734374998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45939.722734374998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45939.722734374998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45939.722734374998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45939.722734374998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45939.722734374998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45939.722734374998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45939.722734374998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45939.722734374998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45939.722734374998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45939.722734374998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45939.722734374998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45939.722734374998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45939.722734374998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45939.722734374998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45939.722734374998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45939.722734374998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45939.722734374998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45939.722734374998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45939.722734374998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45939.722734374998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45939.722734374998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45939.722734374998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45939.722734374998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45939.722734374998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45939.722734374998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45939.722734374998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45939.722734374998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45939.722734374998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45939.722734374998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45939.722734374998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45939.722734374998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45939.722734374998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45939.722734374998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45939.722734374998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45939.722734374998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45939.722734374998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45939.722734374998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45939.722734374998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45939.722734374998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45939.722734374998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45939.722734374998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45939.722734374998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45939.722734374998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45939.722734374998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45939.722734374998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45939.722734374998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45939.722734374998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45939.722734374998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45939.722734374998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45939.722734374998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45939.722734374998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45939.722734374998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45939.722734374998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45939.722734374998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45939.722734374998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45939.722734374998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45939.722734374998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45939.722734374998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45939.722734374998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45939.722734374998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45939.722734374998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45939.722734374998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45939.722734374998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45939.722734374998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45939.722734374998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45939.722734374998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45939.722734374998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45939.722734374998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45939.722734374998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45939.722734374998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45939.722734374998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45939.722734374998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45939.722734374998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45939.722734374998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45939.722734374998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45939.722734374998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45939.722734374998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45939.722734374998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45939.722734374998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45939.722734374998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45939.722734374998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45939.722734374998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45939.722734374998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45939.722734374998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45939.722734374998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45939.722734374998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45939.722734374998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45939.722734374998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45939.722734374998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45939.722734374998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45939.722734374998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45939.722734374998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45939.722734374998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45939.722734374998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45939.722734374998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45939.722734374998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45939.722734374998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45939.722734374998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45939.722734374998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45939.722734374998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45939.722734374998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45939.722734374998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45939.722734374998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45939.722734374998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45939.722734374998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45939.722734374998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45939.722734374998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45939.722734374998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45939.722734374998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45939.722734374998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45939.722734374998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45939.722734374998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45939.722734374998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45939.722734374998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45939.722734374998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45939.722734374998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45939.722734374998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45939.722734374998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45939.722734374998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45939.722734374998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45939.722734374998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45939.722734374998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45939.722734374998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45939.722734374998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45939.722734374998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45939.722734374998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45939.722734374998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45939.722734374998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45939.722734374998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45939.722734374998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45939.722734374998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45939.722734374998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45939.722734374998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45939.722734374998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45939.722734374998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45939.722734374998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45939.722734374998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45939.722734374998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45939.722734374998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45939.722734374998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45939.722734374998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45939.722734374998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45939.722734374998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45939.722734374998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45939.722734374998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45939.722734374998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45939.722734374998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45939.722734374998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45939.722734374998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45939.722734374998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45939.722734374998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45939.722734374998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45939.722734374998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45939.722734374998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45939.722734374998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45939.722734374998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45939.722734374998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45939.722734374998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45939.722734374998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45939.722734374998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45939.722734374998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45939.722734374998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45939.722734374998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45939.722734374998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45939.722734374998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45939.722734374998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45939.722734374998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45939.722734374998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45939.722734374998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45939.722734374998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45939.722734374998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45939.722734374998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45939.722734374998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45939.722734374998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45939.722734374998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45939.722734374998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45939.722734374998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45939.722734374998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45939.722734374998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45939.722734374998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45939.722734374998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45939.722734374998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45939.722734374998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45939.722734374998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45939.722734374998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45939.722734374998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45939.722734374998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45939.722734374998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45939.722734374998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45939.722734374998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45939.722734374998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45939.722734374998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45939.722734374998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45939.722734374998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45939.722734374998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45939.722734374998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45939.722734374998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45939.722734374998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45939.722734374998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45939.722734374998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45939.722734374998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45939.722734374998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45939.722734374998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45939.722734374998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45939.722734374998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45939.722734374998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45939.722734374998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45939.722734374998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45939.722734374998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45939.722734374998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45939.722734374998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45939.722734374998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45939.722734374998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45939.722734374998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45939.722734374998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45939.722734374998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45939.722734374998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45939.722734374998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45939.722734374998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45939.722734374998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45939.722734374998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45939.722734374998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45939.722734374998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45939.722734374998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45939.722734374998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45939.722734374998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45939.722734374998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45939.722734374998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45939.722734374998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45939.722734374998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45939.722734374998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45939.722734374998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45939.722734374998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45939.722734374998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45939.722734374998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45939.722734374998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45939.722734374998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45939.722734374998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45939.722734374998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45939.722734374998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45939.722734374998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45939.722734374998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45939.722734374998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45939.722734374998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45939.722734374998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45939.722734374998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45939.722734374998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45939.722734374998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45939.722734374998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45939.722734374998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45939.722734374998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45939.722734374998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45939.722734374998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45939.722734374998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45939.722734374998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45939.722734374998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45939.722734374998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45939.722734374998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45939.722734374998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45939.722734374998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45939.722734374998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45939.722734374998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45939.722734374998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45939.722734374998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45939.722734374998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45939.722734374998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45939.722734374998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45939.722734374998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45939.722734374998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45939.722734374998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45939.722734374998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45939.722734374998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45939.722734374998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45939.722734374998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45939.722734374998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45939.722734374998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45939.722734374998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45939.722734374998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45939.722734374998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45939.722734374998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45939.722734374998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45939.722734374998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45939.722734374998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45939.722734374998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45939.722734374998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45939.722734374998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45939.722734374998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45939.722734374998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45939.722734374998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45939.722734374998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45939.722734374998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45939.722734374998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45939.722734374998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45939.722734374998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45939.722734374998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45939.722734374998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45939.722734374998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45939.722734374998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45939.722734374998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45939.722734374998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45939.722734374998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45939.722734374998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45939.722734374998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45939.722734374998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45939.722734374998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45939.722734374998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45939.722734374998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45939.722734374998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45939.722734374998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45939.722734374998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45939.722734374998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45939.722734374998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45939.722734374998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45939.722734374998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45939.722734374998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45939.722734374998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45939.722734374998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45939.722734374998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45939.722734374998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45939.722734374998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45939.722734374998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45939.722734374998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45939.722734374998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45939.722734374998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45939.722734374998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45939.722734374998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45939.722734374998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45939.722734374998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45939.722734374998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45939.722734374998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45939.722734374998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45939.722734374998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45939.722734374998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45939.722734374998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45939.722734374998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45939.722734374998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45939.722734374998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45939.722734374998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45939.722734374998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45939.722734374998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45939.722734374998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45939.722734374998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45939.722734374998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45939.722734374998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45939.722734374998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45939.722734374998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45939.722734374998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45939.722734374998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45939.722734374998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45939.722734374998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45939.722734374998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45939.722734374998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45939.722734374998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45939.722734374998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45939.722734374998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45939.722734374998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45939.722734374998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45939.722734374998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45939.722734374998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45939.722734374998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45939.722734374998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45939.722734374998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45939.722734374998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45939.722734374998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45939.722734374998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45939.722734374998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45939.722734374998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45939.722734374998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45939.722734374998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45939.722734374998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45939.722734374998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45939.722734374998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45939.722734374998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45939.722734374998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45939.722734374998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45939.722734374998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45939.722734374998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45939.722734374998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45939.722734374998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45939.722734374998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45939.722734374998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45939.722734374998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45939.722734374998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45939.722734374998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45939.722734374998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45939.722734374998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45939.722734374998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45939.722734374998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45939.722734374998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45939.722734374998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45939.722734374998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45939.722734374998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45939.722734374998</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45939.722734374998</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45939.722734374998</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45939.722734374998</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45939.722734374998</v>
      </c>
      <c r="H448" s="131"/>
      <c r="I448" s="127" t="str">
        <f>IFERROR(VLOOKUP(D448,DB!A:F,6,0),"")</f>
        <v/>
      </c>
      <c r="J448" s="127" t="str">
        <f>IFERROR(VLOOKUP(D448,DB!A:G,7,0),"")</f>
        <v/>
      </c>
      <c r="K448" s="133"/>
      <c r="L448" s="129" t="str">
        <f>IFERROR(VLOOKUP(D448,DB!A:I,9,0),"")</f>
        <v/>
      </c>
    </row>
    <row r="449" spans="1:12" ht="15" customHeight="1">
      <c r="A449" s="134"/>
      <c r="B449" s="134" t="str">
        <f>IFERROR(VLOOKUP(D449,DB!A:K,11,0),"")</f>
        <v/>
      </c>
      <c r="C449" s="135"/>
      <c r="D449" s="136"/>
      <c r="E449" s="137"/>
      <c r="F449" s="138"/>
      <c r="G449" s="139">
        <f ca="1">IFERROR(NOW()-F449,"")</f>
        <v>45939.722734374998</v>
      </c>
      <c r="H449" s="138"/>
      <c r="I449" s="134" t="str">
        <f>IFERROR(VLOOKUP(D449,DB!A:F,6,0),"")</f>
        <v/>
      </c>
      <c r="J449" s="134" t="str">
        <f>IFERROR(VLOOKUP(D449,DB!A:G,7,0),"")</f>
        <v/>
      </c>
      <c r="K449" s="140"/>
      <c r="L449" s="136" t="str">
        <f>IFERROR(VLOOKUP(D449,DB!A:I,9,0),"")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4">
        <f ca="1">IFERROR(NOW()-F2,"")</f>
        <v>47.890674189809943</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4">
        <f t="shared" ref="G3" ca="1" si="0">IFERROR(NOW()-F3,"")</f>
        <v>13.533857060181617</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126"/>
      <c r="E4" s="37"/>
      <c r="F4" s="38"/>
      <c r="G4" s="39">
        <f t="shared" ref="G4:G21" ca="1" si="1">IFERROR(NOW()-F4,"")</f>
        <v>45939.722734374998</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45939.722734374998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45939.722734374998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45939.722734374998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45939.722734374998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45939.722734374998</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45939.722734374998</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45939.722734374998</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45939.722734374998</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45939.722734374998</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45939.722734374998</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45939.722734374998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45939.722734374998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45939.722734374998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45939.722734374998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45939.722734374998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45939.722734374998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45939.722734374998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ref="G22:G53" ca="1" si="2">IFERROR(NOW()-F22,"")</f>
        <v>45939.722734374998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45939.722734374998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45939.722734374998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45939.722734374998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45939.722734374998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45939.722734374998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45939.722734374998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45939.722734374998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45939.722734374998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45939.722734374998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45939.722734374998</v>
      </c>
      <c r="H32" s="38"/>
      <c r="I32" s="37" t="str">
        <f>IFERROR(VLOOKUP(D32,DB!A:F,6,0),"")</f>
        <v/>
      </c>
      <c r="J32" s="37" t="str">
        <f>IFERROR(VLOOKUP(D32,DB!A:G,7,0),"")</f>
        <v/>
      </c>
      <c r="K32" s="37"/>
      <c r="L32" s="37" t="str">
        <f>IFERROR(VLOOKUP(D32,DB!A:I,9,0),"")</f>
        <v/>
      </c>
    </row>
    <row r="33" spans="1:12" ht="15">
      <c r="A33" s="84"/>
      <c r="B33" s="84" t="str">
        <f>IFERROR(VLOOKUP(D33,DB!A:K,11,0),"")</f>
        <v/>
      </c>
      <c r="C33" s="84"/>
      <c r="D33" s="84"/>
      <c r="E33" s="84"/>
      <c r="F33" s="123"/>
      <c r="G33" s="124">
        <f t="shared" ca="1" si="2"/>
        <v>45939.722734374998</v>
      </c>
      <c r="H33" s="123"/>
      <c r="I33" s="84" t="str">
        <f>IFERROR(VLOOKUP(D33,DB!A:F,6,0),"")</f>
        <v/>
      </c>
      <c r="J33" s="84" t="str">
        <f>IFERROR(VLOOKUP(D33,DB!A:G,7,0),"")</f>
        <v/>
      </c>
      <c r="K33" s="84"/>
      <c r="L33" s="84" t="str">
        <f>IFERROR(VLOOKUP(D33,DB!A:I,9,0),"")</f>
        <v/>
      </c>
    </row>
    <row r="34" spans="1:12" ht="15">
      <c r="A34" s="37"/>
      <c r="B34" s="37" t="str">
        <f>IFERROR(VLOOKUP(D34,DB!A:K,11,0),"")</f>
        <v/>
      </c>
      <c r="C34" s="37"/>
      <c r="D34" s="37"/>
      <c r="E34" s="37"/>
      <c r="F34" s="38"/>
      <c r="G34" s="39">
        <f t="shared" ca="1" si="2"/>
        <v>45939.722734374998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45939.722734374998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45939.722734374998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45939.722734374998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45939.722734374998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45939.722734374998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45939.722734374998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45939.722734374998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45939.722734374998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45939.722734374998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45939.722734374998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45939.722734374998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45939.722734374998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45939.722734374998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45939.722734374998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45939.722734374998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45939.722734374998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45939.722734374998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45939.722734374998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45939.722734374998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ref="G54:G85" ca="1" si="3">IFERROR(NOW()-F54,"")</f>
        <v>45939.722734374998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45939.722734374998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45939.722734374998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45939.722734374998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45939.722734374998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45939.722734374998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45939.722734374998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45939.722734374998</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3"/>
      <c r="G62" s="124">
        <f t="shared" ca="1" si="3"/>
        <v>45939.722734374998</v>
      </c>
      <c r="H62" s="123"/>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t="shared" ca="1" si="3"/>
        <v>45939.722734374998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45939.722734374998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45939.722734374998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45939.722734374998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45939.722734374998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45939.722734374998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45939.722734374998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45939.722734374998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45939.722734374998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45939.722734374998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45939.722734374998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45939.722734374998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45939.722734374998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45939.722734374998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45939.722734374998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45939.722734374998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45939.722734374998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45939.722734374998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45939.722734374998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45939.722734374998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45939.722734374998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45939.722734374998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45939.722734374998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ref="G86:G117" ca="1" si="4">IFERROR(NOW()-F86,"")</f>
        <v>45939.722734374998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45939.722734374998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45939.722734374998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45939.722734374998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45939.722734374998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45939.722734374998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45939.722734374998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45939.722734374998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45939.722734374998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45939.722734374998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45939.722734374998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45939.722734374998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45939.722734374998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45939.722734374998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45939.722734374998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45939.722734374998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45939.722734374998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45939.722734374998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45939.722734374998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45939.722734374998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45939.722734374998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45939.722734374998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45939.722734374998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45939.722734374998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45939.722734374998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45939.722734374998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45939.722734374998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45939.722734374998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45939.722734374998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45939.722734374998</v>
      </c>
      <c r="H115" s="38"/>
      <c r="I115" s="37" t="str">
        <f>IFERROR(VLOOKUP(D115,DB!A:F,6,0),"")</f>
        <v/>
      </c>
      <c r="J115" s="37" t="str">
        <f>IFERROR(VLOOKUP(D115,DB!A:G,7,0),"")</f>
        <v/>
      </c>
      <c r="K115" s="37"/>
      <c r="L115" s="37" t="str">
        <f>IFERROR(VLOOKUP(D115,DB!A:I,9,0),"")</f>
        <v/>
      </c>
    </row>
    <row r="116" spans="1:12" ht="15">
      <c r="A116" s="84"/>
      <c r="B116" s="84" t="str">
        <f>IFERROR(VLOOKUP(D116,DB!A:K,11,0),"")</f>
        <v/>
      </c>
      <c r="C116" s="84"/>
      <c r="D116" s="84"/>
      <c r="E116" s="84"/>
      <c r="F116" s="123"/>
      <c r="G116" s="124">
        <f t="shared" ca="1" si="4"/>
        <v>45939.722734374998</v>
      </c>
      <c r="H116" s="123"/>
      <c r="I116" s="84" t="str">
        <f>IFERROR(VLOOKUP(D116,DB!A:F,6,0),"")</f>
        <v/>
      </c>
      <c r="J116" s="84" t="str">
        <f>IFERROR(VLOOKUP(D116,DB!A:G,7,0),"")</f>
        <v/>
      </c>
      <c r="K116" s="84"/>
      <c r="L116" s="84" t="str">
        <f>IFERROR(VLOOKUP(D116,DB!A:I,9,0),"")</f>
        <v/>
      </c>
    </row>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6" ht="15"/>
    <row r="789" ht="15"/>
    <row r="791" ht="15"/>
    <row r="794" ht="15"/>
    <row r="802" ht="15"/>
    <row r="803" ht="15"/>
    <row r="805" ht="15"/>
    <row r="806" ht="15"/>
    <row r="810" ht="15"/>
    <row r="811" ht="15"/>
    <row r="813" ht="15"/>
    <row r="814" ht="15"/>
    <row r="815" ht="15"/>
    <row r="816" ht="15"/>
    <row r="817" ht="15"/>
    <row r="818" ht="15"/>
    <row r="819" ht="15"/>
    <row r="820"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3" ht="15"/>
    <row r="874" ht="15"/>
    <row r="877" ht="15"/>
    <row r="915" ht="15"/>
    <row r="916" ht="15"/>
    <row r="918" ht="15"/>
    <row r="919" ht="15"/>
    <row r="920" ht="15"/>
    <row r="922" ht="15"/>
    <row r="923" ht="15"/>
    <row r="927" ht="15"/>
    <row r="928" ht="15"/>
    <row r="930" ht="15"/>
    <row r="931" ht="15"/>
    <row r="933" ht="15"/>
    <row r="934" ht="15"/>
    <row r="935" ht="15"/>
    <row r="936" ht="15"/>
    <row r="937" ht="15"/>
    <row r="938" ht="15"/>
    <row r="939" ht="15"/>
    <row r="940" ht="15"/>
    <row r="941" ht="15"/>
    <row r="943" ht="15"/>
    <row r="944" ht="15"/>
    <row r="946" ht="15"/>
    <row r="947"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89" ht="15"/>
    <row r="990" ht="15"/>
    <row r="991" ht="15"/>
    <row r="992" ht="15"/>
    <row r="993" ht="15"/>
    <row r="994" ht="15"/>
    <row r="995" ht="15"/>
    <row r="996" ht="15"/>
    <row r="998" ht="15"/>
    <row r="999" ht="15"/>
    <row r="1001" ht="15"/>
    <row r="1002" ht="15"/>
    <row r="1005" ht="15"/>
    <row r="1006" ht="15"/>
    <row r="1009" ht="15"/>
    <row r="1012" ht="15"/>
    <row r="1013" ht="15"/>
    <row r="1015" ht="15"/>
    <row r="1016" ht="15"/>
    <row r="1018" ht="15"/>
    <row r="1019" ht="15"/>
    <row r="1021" ht="15"/>
    <row r="1022" ht="15"/>
    <row r="1024" ht="15"/>
    <row r="1025" ht="15"/>
    <row r="1026" ht="15"/>
    <row r="1027" ht="15"/>
    <row r="1028" ht="15"/>
    <row r="1029" ht="15"/>
    <row r="1030" ht="15"/>
    <row r="1031" ht="15"/>
    <row r="1032" ht="15"/>
    <row r="1033" ht="15"/>
    <row r="1034" ht="15"/>
    <row r="1035" ht="15"/>
    <row r="1036" ht="15"/>
    <row r="1037" ht="15"/>
    <row r="1038" ht="15"/>
    <row r="1039" ht="15"/>
    <row r="1040" ht="15"/>
    <row r="1043" ht="15"/>
    <row r="1214" ht="15"/>
    <row r="1215" ht="15"/>
    <row r="1217" ht="15"/>
    <row r="1218"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2" ht="15"/>
    <row r="1289" ht="15"/>
    <row r="1292" ht="15"/>
    <row r="1293" ht="15"/>
    <row r="1295" ht="15"/>
    <row r="1296" ht="15"/>
    <row r="1297" ht="15"/>
    <row r="1300" ht="15"/>
    <row r="1301" ht="15"/>
    <row r="1304" ht="15"/>
    <row r="1306" ht="15"/>
    <row r="1307" ht="15"/>
    <row r="1309" ht="15"/>
    <row r="1310" ht="15"/>
    <row r="1312" ht="15"/>
    <row r="1313"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9" ht="15"/>
    <row r="1347" ht="15"/>
    <row r="1349" ht="15"/>
    <row r="1350" ht="15"/>
    <row r="1351" ht="15"/>
    <row r="1352" ht="15"/>
    <row r="1353" ht="15"/>
    <row r="1354" ht="15"/>
    <row r="1355" ht="15"/>
    <row r="1356" ht="15"/>
    <row r="1357" ht="15"/>
    <row r="1358" ht="15"/>
    <row r="1359" ht="15"/>
    <row r="1360" ht="15"/>
    <row r="1361" ht="15"/>
    <row r="1362" ht="15"/>
    <row r="1363" ht="15"/>
    <row r="1364" ht="15"/>
    <row r="1365" ht="15"/>
    <row r="1367" ht="15"/>
    <row r="1371"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5"/>
  <sheetViews>
    <sheetView tabSelected="1"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12.949887152775773</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0.19367187500029104</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5.841762152776937</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4.7804890046245418</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39073</v>
      </c>
      <c r="B6" s="157" t="str">
        <f>IFERROR(VLOOKUP(D6,DB!A:K,11,0),"")</f>
        <v>R6</v>
      </c>
      <c r="C6" s="157">
        <v>2</v>
      </c>
      <c r="D6" s="165" t="s">
        <v>32685</v>
      </c>
      <c r="E6" s="157" t="s">
        <v>38964</v>
      </c>
      <c r="F6" s="162">
        <v>45939.637326388889</v>
      </c>
      <c r="G6" s="151">
        <f ca="1">IFERROR(NOW()-F6,"-")</f>
        <v>8.5407986109203193E-2</v>
      </c>
      <c r="H6" s="162">
        <v>45939.632824074077</v>
      </c>
      <c r="I6" s="157" t="str">
        <f>IFERROR(VLOOKUP(D6,DB!A:F,6,0),"")</f>
        <v>SCECO</v>
      </c>
      <c r="J6" s="157" t="str">
        <f>IFERROR(VLOOKUP(D6,DB!A:G,7,0),"")</f>
        <v>Dead</v>
      </c>
      <c r="K6" s="157" t="s">
        <v>39074</v>
      </c>
      <c r="L6" s="157" t="str">
        <f>IFERROR(VLOOKUP(D6,DB!A:I,9,0),"")</f>
        <v>Latis</v>
      </c>
    </row>
    <row r="7" spans="1:16383" ht="31.5" customHeight="1">
      <c r="A7" s="157" t="s">
        <v>39075</v>
      </c>
      <c r="B7" s="157" t="str">
        <f>IFERROR(VLOOKUP(D7,DB!A:K,11,0),"")</f>
        <v>R6</v>
      </c>
      <c r="C7" s="157">
        <v>1</v>
      </c>
      <c r="D7" s="157" t="s">
        <v>34746</v>
      </c>
      <c r="E7" s="157" t="s">
        <v>39045</v>
      </c>
      <c r="F7" s="157"/>
      <c r="G7" s="151">
        <f ca="1">IFERROR(NOW()-F7,"-")</f>
        <v>45939.722734374998</v>
      </c>
      <c r="H7" s="162">
        <v>45939.692777777775</v>
      </c>
      <c r="I7" s="157" t="str">
        <f>IFERROR(VLOOKUP(D7,DB!A:F,6,0),"")</f>
        <v>Generator-SG</v>
      </c>
      <c r="J7" s="157" t="str">
        <f>IFERROR(VLOOKUP(D7,DB!A:G,7,0),"")</f>
        <v>Vandalized</v>
      </c>
      <c r="K7" s="157" t="s">
        <v>39076</v>
      </c>
      <c r="L7" s="157" t="str">
        <f>IFERROR(VLOOKUP(D7,DB!A:I,9,0),"")</f>
        <v>Latis</v>
      </c>
    </row>
    <row r="8" spans="1:16383" ht="31.5" customHeight="1">
      <c r="A8" s="157" t="s">
        <v>39077</v>
      </c>
      <c r="B8" s="157" t="str">
        <f>IFERROR(VLOOKUP(D8,DB!A:K,11,0),"")</f>
        <v>R6</v>
      </c>
      <c r="C8" s="157">
        <v>1</v>
      </c>
      <c r="D8" s="157" t="s">
        <v>32951</v>
      </c>
      <c r="E8" s="157" t="s">
        <v>38964</v>
      </c>
      <c r="F8" s="157"/>
      <c r="G8" s="151">
        <f ca="1">IFERROR(NOW()-F8,"-")</f>
        <v>45939.722734374998</v>
      </c>
      <c r="H8" s="162">
        <v>45939.703657407408</v>
      </c>
      <c r="I8" s="157" t="str">
        <f>IFERROR(VLOOKUP(D8,DB!A:F,6,0),"")</f>
        <v>SCECO</v>
      </c>
      <c r="J8" s="157" t="str">
        <f>IFERROR(VLOOKUP(D8,DB!A:G,7,0),"")</f>
        <v>Dead+No BB Design</v>
      </c>
      <c r="K8" s="157" t="s">
        <v>39078</v>
      </c>
      <c r="L8" s="157" t="str">
        <f>IFERROR(VLOOKUP(D8,DB!A:I,9,0),"")</f>
        <v>Latis</v>
      </c>
    </row>
    <row r="9" spans="1:16383" ht="31.5" customHeight="1">
      <c r="A9" s="157"/>
      <c r="B9" s="157" t="str">
        <f>IFERROR(VLOOKUP(D9,DB!A:K,11,0),"")</f>
        <v/>
      </c>
      <c r="C9" s="157"/>
      <c r="D9" s="157"/>
      <c r="E9" s="157"/>
      <c r="F9" s="157"/>
      <c r="G9" s="151">
        <f ca="1">IFERROR(NOW()-F9,"-")</f>
        <v>45939.722734374998</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66"/>
      <c r="E10" s="157"/>
      <c r="F10" s="157"/>
      <c r="G10" s="151">
        <f ca="1">IFERROR(NOW()-F10,"-")</f>
        <v>45939.722734374998</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45939.722734374998</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6"/>
      <c r="E12" s="157"/>
      <c r="F12" s="157"/>
      <c r="G12" s="151">
        <f ca="1">IFERROR(NOW()-F12,"-")</f>
        <v>45939.722734374998</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45939.722734374998</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45939.722734374998</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57"/>
      <c r="E15" s="157"/>
      <c r="F15" s="157"/>
      <c r="G15" s="151">
        <f ca="1">IFERROR(NOW()-F15,"-")</f>
        <v>45939.722734374998</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45939.722734374998</v>
      </c>
      <c r="H16" s="157"/>
      <c r="I16" s="157" t="str">
        <f>IFERROR(VLOOKUP(D16,DB!A:F,6,0),"")</f>
        <v/>
      </c>
      <c r="J16" s="157" t="str">
        <f>IFERROR(VLOOKUP(D16,DB!A:G,7,0),"")</f>
        <v/>
      </c>
      <c r="K16" s="157"/>
      <c r="L16" s="157" t="str">
        <f>IFERROR(VLOOKUP(D16,DB!A:I,9,0),"")</f>
        <v/>
      </c>
    </row>
    <row r="17" spans="1:12" ht="31.5" customHeight="1">
      <c r="A17" s="157"/>
      <c r="B17" s="157" t="str">
        <f>IFERROR(VLOOKUP(D17,DB!A:K,11,0),"")</f>
        <v/>
      </c>
      <c r="C17" s="157"/>
      <c r="D17" s="157"/>
      <c r="E17" s="157"/>
      <c r="F17" s="157"/>
      <c r="G17" s="151">
        <f ca="1">IFERROR(NOW()-F17,"-")</f>
        <v>45939.722734374998</v>
      </c>
      <c r="H17" s="157"/>
      <c r="I17" s="157" t="str">
        <f>IFERROR(VLOOKUP(D17,DB!A:F,6,0),"")</f>
        <v/>
      </c>
      <c r="J17" s="157" t="str">
        <f>IFERROR(VLOOKUP(D17,DB!A:G,7,0),"")</f>
        <v/>
      </c>
      <c r="K17" s="157"/>
      <c r="L17" s="157" t="str">
        <f>IFERROR(VLOOKUP(D17,DB!A:I,9,0),"")</f>
        <v/>
      </c>
    </row>
    <row r="18" spans="1:12" ht="31.5" customHeight="1">
      <c r="A18" s="110"/>
      <c r="B18" s="158" t="str">
        <f>IFERROR(VLOOKUP(D18,DB!A:K,11,0),"")</f>
        <v/>
      </c>
      <c r="C18" s="158"/>
      <c r="D18" s="158"/>
      <c r="E18" s="159"/>
      <c r="F18" s="113"/>
      <c r="G18" s="151">
        <f ca="1">IFERROR(NOW()-F18,"-")</f>
        <v>45939.722734374998</v>
      </c>
      <c r="H18" s="113"/>
      <c r="I18" s="158" t="str">
        <f>IFERROR(VLOOKUP(D18,DB!A:F,6,0),"")</f>
        <v/>
      </c>
      <c r="J18" s="158" t="str">
        <f>IFERROR(VLOOKUP(D18,DB!A:G,7,0),"")</f>
        <v/>
      </c>
      <c r="K18" s="161"/>
      <c r="L18" s="159" t="str">
        <f>IFERROR(VLOOKUP(D18,DB!A:I,9,0),"")</f>
        <v/>
      </c>
    </row>
    <row r="19" spans="1:12" ht="31.5" customHeight="1">
      <c r="A19" s="110"/>
      <c r="B19" s="158" t="str">
        <f>IFERROR(VLOOKUP(D19,DB!A:K,11,0),"")</f>
        <v/>
      </c>
      <c r="C19" s="158"/>
      <c r="D19" s="158"/>
      <c r="E19" s="159"/>
      <c r="F19" s="113"/>
      <c r="G19" s="151">
        <f ca="1">IFERROR(NOW()-F19,"-")</f>
        <v>45939.722734374998</v>
      </c>
      <c r="H19" s="113"/>
      <c r="I19" s="158" t="str">
        <f>IFERROR(VLOOKUP(D19,DB!A:F,6,0),"")</f>
        <v/>
      </c>
      <c r="J19" s="158" t="str">
        <f>IFERROR(VLOOKUP(D19,DB!A:G,7,0),"")</f>
        <v/>
      </c>
      <c r="K19" s="161"/>
      <c r="L19" s="159" t="str">
        <f>IFERROR(VLOOKUP(D19,DB!A:I,9,0),"")</f>
        <v/>
      </c>
    </row>
    <row r="20" spans="1:12" ht="31.5" customHeight="1">
      <c r="A20" s="110"/>
      <c r="B20" s="158" t="str">
        <f>IFERROR(VLOOKUP(D20,DB!A:K,11,0),"")</f>
        <v/>
      </c>
      <c r="C20" s="158"/>
      <c r="D20" s="158"/>
      <c r="E20" s="159"/>
      <c r="F20" s="113"/>
      <c r="G20" s="151">
        <f ca="1">IFERROR(NOW()-F20,"-")</f>
        <v>45939.722734374998</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8"/>
      <c r="E21" s="159"/>
      <c r="F21" s="113"/>
      <c r="G21" s="151">
        <f ca="1">IFERROR(NOW()-F21,"-")</f>
        <v>45939.722734374998</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8"/>
      <c r="E22" s="159"/>
      <c r="F22" s="113"/>
      <c r="G22" s="151">
        <f ca="1">IFERROR(NOW()-F22,"-")</f>
        <v>45939.722734374998</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8"/>
      <c r="E23" s="159"/>
      <c r="F23" s="113"/>
      <c r="G23" s="160">
        <f ca="1">IFERROR(NOW()-F23,"-")</f>
        <v>45939.722734374998</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60">
        <f ca="1">IFERROR(NOW()-F24,"-")</f>
        <v>45939.722734374998</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45939.722734374998</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45939.722734374998</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45939.722734374998</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45939.722734374998</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45939.722734374998</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45939.722734374998</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45939.722734374998</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45939.722734374998</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45939.722734374998</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45939.722734374998</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45939.722734374998</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45939.722734374998</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45939.722734374998</v>
      </c>
      <c r="H37" s="113"/>
      <c r="I37" s="158" t="str">
        <f>IFERROR(VLOOKUP(D37,DB!A:F,6,0),"")</f>
        <v/>
      </c>
      <c r="J37" s="158" t="str">
        <f>IFERROR(VLOOKUP(D37,DB!A:G,7,0),"")</f>
        <v/>
      </c>
      <c r="K37" s="161"/>
      <c r="L37" s="159" t="str">
        <f>IFERROR(VLOOKUP(D37,DB!A:I,9,0),"")</f>
        <v/>
      </c>
    </row>
    <row r="38" spans="1:12" ht="31.5" customHeight="1">
      <c r="A38" s="110"/>
      <c r="B38" s="158" t="str">
        <f>IFERROR(VLOOKUP(D38,DB!A:K,11,0),"")</f>
        <v/>
      </c>
      <c r="C38" s="158"/>
      <c r="D38" s="158"/>
      <c r="E38" s="159"/>
      <c r="F38" s="113"/>
      <c r="G38" s="160">
        <f ca="1">IFERROR(NOW()-F38,"-")</f>
        <v>45939.722734374998</v>
      </c>
      <c r="H38" s="113"/>
      <c r="I38" s="158" t="str">
        <f>IFERROR(VLOOKUP(D38,DB!A:F,6,0),"")</f>
        <v/>
      </c>
      <c r="J38" s="158" t="str">
        <f>IFERROR(VLOOKUP(D38,DB!A:G,7,0),"")</f>
        <v/>
      </c>
      <c r="K38" s="161"/>
      <c r="L38" s="159" t="str">
        <f>IFERROR(VLOOKUP(D38,DB!A:I,9,0),"")</f>
        <v/>
      </c>
    </row>
    <row r="39" spans="1:12" ht="31.5" customHeight="1">
      <c r="A39" s="110"/>
      <c r="B39" s="109" t="str">
        <f>IFERROR(VLOOKUP(D39,DB!A:K,11,0),"")</f>
        <v/>
      </c>
      <c r="C39" s="111"/>
      <c r="D39" s="109"/>
      <c r="E39" s="112"/>
      <c r="F39" s="113"/>
      <c r="G39" s="81">
        <f ca="1">IFERROR(NOW()-F39,"-")</f>
        <v>45939.722734374998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45939.722734374998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45939.722734374998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45939.722734374998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45939.722734374998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45939.722734374998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45939.722734374998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45939.722734374998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45939.722734374998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45939.722734374998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45939.722734374998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45939.722734374998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45939.722734374998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45939.722734374998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45939.722734374998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45939.722734374998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45939.722734374998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45939.722734374998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45939.722734374998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45939.722734374998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45939.722734374998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45939.722734374998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45939.722734374998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45939.722734374998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45939.722734374998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45939.722734374998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45939.722734374998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45939.722734374998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45939.722734374998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45939.722734374998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45939.722734374998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45939.722734374998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45939.722734374998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45939.722734374998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45939.722734374998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45939.722734374998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45939.722734374998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45939.722734374998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45939.722734374998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45939.722734374998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45939.722734374998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45939.722734374998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45939.722734374998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45939.722734374998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45939.722734374998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45939.722734374998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45939.722734374998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45939.722734374998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45939.722734374998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45939.722734374998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45939.722734374998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45939.722734374998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45939.722734374998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45939.722734374998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45939.722734374998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45939.722734374998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45939.722734374998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45939.722734374998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45939.722734374998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45939.722734374998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45939.722734374998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45939.722734374998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45939.722734374998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45939.722734374998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45939.722734374998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45939.722734374998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45939.722734374998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45939.722734374998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45939.722734374998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45939.722734374998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45939.722734374998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45939.722734374998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45939.722734374998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45939.722734374998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45939.722734374998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45939.722734374998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45939.722734374998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45939.722734374998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45939.722734374998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45939.722734374998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45939.722734374998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45939.722734374998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45939.722734374998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45939.722734374998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45939.722734374998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45939.722734374998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45939.722734374998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45939.722734374998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45939.722734374998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45939.722734374998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45939.722734374998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45939.722734374998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45939.722734374998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45939.722734374998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45939.722734374998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45939.722734374998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45939.722734374998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45939.722734374998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45939.722734374998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45939.722734374998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45939.722734374998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45939.722734374998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45939.722734374998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45939.722734374998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45939.722734374998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45939.722734374998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45939.722734374998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45939.722734374998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45939.722734374998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45939.722734374998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45939.722734374998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45939.722734374998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45939.722734374998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45939.722734374998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45939.722734374998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45939.722734374998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45939.722734374998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45939.722734374998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45939.722734374998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45939.722734374998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45939.722734374998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45939.722734374998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45939.722734374998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45939.722734374998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45939.722734374998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45939.722734374998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45939.722734374998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45939.722734374998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45939.722734374998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45939.722734374998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45939.722734374998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45939.722734374998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45939.722734374998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45939.722734374998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45939.722734374998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45939.722734374998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45939.722734374998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45939.722734374998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45939.722734374998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45939.722734374998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45939.722734374998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45939.722734374998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45939.722734374998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45939.722734374998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45939.722734374998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45939.722734374998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45939.722734374998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45939.722734374998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45939.722734374998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45939.722734374998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45939.722734374998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45939.722734374998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45939.722734374998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45939.722734374998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45939.722734374998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45939.722734374998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45939.722734374998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45939.722734374998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45939.722734374998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45939.722734374998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45939.722734374998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45939.722734374998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45939.722734374998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45939.722734374998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45939.722734374998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45939.722734374998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45939.722734374998</v>
      </c>
      <c r="H205" s="113"/>
      <c r="I205" s="109" t="str">
        <f>IFERROR(VLOOKUP(D205,DB!A:F,6,0),"")</f>
        <v/>
      </c>
      <c r="J205" s="108" t="str">
        <f>IFERROR(VLOOKUP(D205,DB!A:G,7,0),"")</f>
        <v/>
      </c>
      <c r="K205" s="114"/>
      <c r="L205" s="115" t="str">
        <f>IFERROR(VLOOKUP(D205,DB!A:I,9,0),"")</f>
        <v/>
      </c>
    </row>
  </sheetData>
  <dataValidations count="2">
    <dataValidation allowBlank="1" showInputMessage="1" showErrorMessage="1" sqref="E1" xr:uid="{380493DB-286A-4683-AF55-C78F04945A49}"/>
    <dataValidation type="list" allowBlank="1" showInputMessage="1" showErrorMessage="1" sqref="E3 E5:E20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2025-10-09T14:21:49Z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