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08" documentId="13_ncr:1_{F6CB121F-512D-4AA6-A0C1-0FB36C537598}" xr6:coauthVersionLast="47" xr6:coauthVersionMax="47" xr10:uidLastSave="{81C8F486-0164-4BC6-BFE5-7FBCBDE96DE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<sst xmlns="http://schemas.openxmlformats.org/spreadsheetml/2006/main" count="178598" uniqueCount="39082">
  <si>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</si>
  <si>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</si>
  <si>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</si>
  <si>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</si>
  <si>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</si>
  <si>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</si>
  <si>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</si>
  <si>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</si>
  <si>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</si>
  <si>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</si>
  <si>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</si>
  <si>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</si>
  <si>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</si>
  <si>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</si>
  <si>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</si>
  <si>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</si>
  <si>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</si>
  <si>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</si>
  <si>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</si>
  <si>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</si>
  <si>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</si>
  <si>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</si>
  <si>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</si>
  <si>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</si>
  <si>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</si>
  <si>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</si>
  <si>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</si>
  <si>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</si>
  <si>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</si>
  <si>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</si>
  <si>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</si>
  <si>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</si>
  <si>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</si>
  <si>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</si>
  <si>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</si>
  <si>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</si>
  <si>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</si>
  <si>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</si>
  <si>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</si>
  <si>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</si>
  <si>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</si>
  <si>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</si>
  <si>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</si>
  <si>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</si>
  <si>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</si>
  <si>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</si>
  <si>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</si>
  <si>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</si>
  <si>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</si>
  <si>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</si>
  <si>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</si>
  <si>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</si>
  <si>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</si>
  <si>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</si>
  <si>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</si>
  <si>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</si>
  <si>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</si>
  <si>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</si>
  <si>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</si>
  <si>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</si>
  <si>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</si>
  <si>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</si>
  <si>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</si>
  <si>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</si>
  <si>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</si>
  <si>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</si>
  <si>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</si>
  <si>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</si>
  <si>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</si>
  <si>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</si>
  <si>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</si>
  <si>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</si>
  <si>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</si>
  <si>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</si>
  <si>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</si>
  <si>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</si>
  <si>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</si>
  <si>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</si>
  <si>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</si>
  <si>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</si>
  <si>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</si>
  <si>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</si>
  <si>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</si>
  <si>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</si>
  <si>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</si>
  <si>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</si>
  <si>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</si>
  <si>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</si>
  <si>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</si>
  <si>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</si>
  <si>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</si>
  <si>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</si>
  <si>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</si>
  <si>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</si>
  <si>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</si>
  <si>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</si>
  <si>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</si>
  <si>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</si>
  <si>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</si>
  <si>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</si>
  <si>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</si>
  <si>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</si>
  <si>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</si>
  <si>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</si>
  <si>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</si>
  <si>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</si>
  <si>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</si>
  <si>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</si>
  <si>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</si>
  <si>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</si>
  <si>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</si>
  <si>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</si>
  <si>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</si>
  <si>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</si>
  <si>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</si>
  <si>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</si>
  <si>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</si>
  <si>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</si>
  <si>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</si>
  <si>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</si>
  <si>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</si>
  <si>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</si>
  <si>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</si>
  <si>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</si>
  <si>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</si>
  <si>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</si>
  <si>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</si>
  <si>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</si>
  <si>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</si>
  <si>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</si>
  <si>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</si>
  <si>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</si>
  <si>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</si>
  <si>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</si>
  <si>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</si>
  <si>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</si>
  <si>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</si>
  <si>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</si>
  <si>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</si>
  <si>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</si>
  <si>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</si>
  <si>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</si>
  <si>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</si>
  <si>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</si>
  <si>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</si>
  <si>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</si>
  <si>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</si>
  <si>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</si>
  <si>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</si>
  <si>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</si>
  <si>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</si>
  <si>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</si>
  <si>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</si>
  <si>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</si>
  <si>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</si>
  <si>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</si>
  <si>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</si>
  <si>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</si>
  <si>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</si>
  <si>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</si>
  <si>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</si>
  <si>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</si>
  <si>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</si>
  <si>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</si>
  <si>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</si>
  <si>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</si>
  <si>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</si>
  <si>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</si>
  <si>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</si>
  <si>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</si>
  <si>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</si>
  <si>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</si>
  <si>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</si>
  <si>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</si>
  <si>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</si>
  <si>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</si>
  <si>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</si>
  <si>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</si>
  <si>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</si>
  <si>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</si>
  <si>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</si>
  <si>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</si>
  <si>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</si>
  <si>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</si>
  <si>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</si>
  <si>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</si>
  <si>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</si>
  <si>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</si>
  <si>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</si>
  <si>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</si>
  <si>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</si>
  <si>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</si>
  <si>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</si>
  <si>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</si>
  <si>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</si>
  <si>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</si>
  <si>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</si>
  <si>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</si>
  <si>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</si>
  <si>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</si>
  <si>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</si>
  <si>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</si>
  <si>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</si>
  <si>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</si>
  <si>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</si>
  <si>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</si>
  <si>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</si>
  <si>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</si>
  <si>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</si>
  <si>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</si>
  <si>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</si>
  <si>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</si>
  <si>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</si>
  <si>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</si>
  <si>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</si>
  <si>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</si>
  <si>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</si>
  <si>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</si>
  <si>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</si>
  <si>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</si>
  <si>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</si>
  <si>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</si>
  <si>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</si>
  <si>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</si>
  <si>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</si>
  <si>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</si>
  <si>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</si>
  <si>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</si>
  <si>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</si>
  <si>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</si>
  <si>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</si>
  <si>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</si>
  <si>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</si>
  <si>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</si>
  <si>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</si>
  <si>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</si>
  <si>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</si>
  <si>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</si>
  <si>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</si>
  <si>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</si>
  <si>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</si>
  <si>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</si>
  <si>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</si>
  <si>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</si>
  <si>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</si>
  <si>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</si>
  <si>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</si>
  <si>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</si>
  <si>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</si>
  <si>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</si>
  <si>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</si>
  <si>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</si>
  <si>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</si>
  <si>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</si>
  <si>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</si>
  <si>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</si>
  <si>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</si>
  <si>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</si>
  <si>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</si>
  <si>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</si>
  <si>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</si>
  <si>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</si>
  <si>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</si>
  <si>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</si>
  <si>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</si>
  <si>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</si>
  <si>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</si>
  <si>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</si>
  <si>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</si>
  <si>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</si>
  <si>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</si>
  <si>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</si>
  <si>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</si>
  <si>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</si>
  <si>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</si>
  <si>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</si>
  <si>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</si>
  <si>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</si>
  <si>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</si>
  <si>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</si>
  <si>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</si>
  <si>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</si>
  <si>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</si>
  <si>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</si>
  <si>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</si>
  <si>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</si>
  <si>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</si>
  <si>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</si>
  <si>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</si>
  <si>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</si>
  <si>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</si>
  <si>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</si>
  <si>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</si>
  <si>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</si>
  <si>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</si>
  <si>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</si>
  <si>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</si>
  <si>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</si>
  <si>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</si>
  <si>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</si>
  <si>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</si>
  <si>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</si>
  <si>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</si>
  <si>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</si>
  <si>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</si>
  <si>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</si>
  <si>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</si>
  <si>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</si>
  <si>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</si>
  <si>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</si>
  <si>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</si>
  <si>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</si>
  <si>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</si>
  <si>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</si>
  <si>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</si>
  <si>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</si>
  <si>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</si>
  <si>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</si>
  <si>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</si>
  <si>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</si>
  <si>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</si>
  <si>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</si>
  <si>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</si>
  <si>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</si>
  <si>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</si>
  <si>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</si>
  <si>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</si>
  <si>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</si>
  <si>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</si>
  <si>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</si>
  <si>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</si>
  <si>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</si>
  <si>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</si>
  <si>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</si>
  <si>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</si>
  <si>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</si>
  <si>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</si>
  <si>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</si>
  <si>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</si>
  <si>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</si>
  <si>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</si>
  <si>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</si>
  <si>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</si>
  <si>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</si>
  <si>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</si>
  <si>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</si>
  <si>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</si>
  <si>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</si>
  <si>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</si>
  <si>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</si>
  <si>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</si>
  <si>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</si>
  <si>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</si>
  <si>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</si>
  <si>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</si>
  <si>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</si>
  <si>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</si>
  <si>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</si>
  <si>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</si>
  <si>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</si>
  <si>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</si>
  <si>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</si>
  <si>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</si>
  <si>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</si>
  <si>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</si>
  <si>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</si>
  <si>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</si>
  <si>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</si>
  <si>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</si>
  <si>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</si>
  <si>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</si>
  <si>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</si>
  <si>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</si>
  <si>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</si>
  <si>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</si>
  <si>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</si>
  <si>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</si>
  <si>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</si>
  <si>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</si>
  <si>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</si>
  <si>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</si>
  <si>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</si>
  <si>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</si>
  <si>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</si>
  <si>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</si>
  <si>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</si>
  <si>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</si>
  <si>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</si>
  <si>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</si>
  <si>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</si>
  <si>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</si>
  <si>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</si>
  <si>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</si>
  <si>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</si>
  <si>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</si>
  <si>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</si>
  <si>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</si>
  <si>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</si>
  <si>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</si>
  <si>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</si>
  <si>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</si>
  <si>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</si>
  <si>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</si>
  <si>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</si>
  <si>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</si>
  <si>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</si>
  <si>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</si>
  <si>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</si>
  <si>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</si>
  <si>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</si>
  <si>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</si>
  <si>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</si>
  <si>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</si>
  <si>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</si>
  <si>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</si>
  <si>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</si>
  <si>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</si>
  <si>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</si>
  <si>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</si>
  <si>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</si>
  <si>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</si>
  <si>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</si>
  <si>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</si>
  <si>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</si>
  <si>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</si>
  <si>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</si>
  <si>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</si>
  <si>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</si>
  <si>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</si>
  <si>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</si>
  <si>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</si>
  <si>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</si>
  <si>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</si>
  <si>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</si>
  <si>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</si>
  <si>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</si>
  <si>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</si>
  <si>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</si>
  <si>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</si>
  <si>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</si>
  <si>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</si>
  <si>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</si>
  <si>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</si>
  <si>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</si>
  <si>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</si>
  <si>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</si>
  <si>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</si>
  <si>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</si>
  <si>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</si>
  <si>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</si>
  <si>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</si>
  <si>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</si>
  <si>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</si>
  <si>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</si>
  <si>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</si>
  <si>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</si>
  <si>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</si>
  <si>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</si>
  <si>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</si>
  <si>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</si>
  <si>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</si>
  <si>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</si>
  <si>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</si>
  <si>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</si>
  <si>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</si>
  <si>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</si>
  <si>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</si>
  <si>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</si>
  <si>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</si>
  <si>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</si>
  <si>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</si>
  <si>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</si>
  <si>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</si>
  <si>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</si>
  <si>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</si>
  <si>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</si>
  <si>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</si>
  <si>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</si>
  <si>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</si>
  <si>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</si>
  <si>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</si>
  <si>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</si>
  <si>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</si>
  <si>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</si>
  <si>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</si>
  <si>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</si>
  <si>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</si>
  <si>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</si>
  <si>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</si>
  <si>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</si>
  <si>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</si>
  <si>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</si>
  <si>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</si>
  <si>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</si>
  <si>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</si>
  <si>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</si>
  <si>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</si>
  <si>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</si>
  <si>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</si>
  <si>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</si>
  <si>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</si>
  <si>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</si>
  <si>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</si>
  <si>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</si>
  <si>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</si>
  <si>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</si>
  <si>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</si>
  <si>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</si>
  <si>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</si>
  <si>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</si>
  <si>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</si>
  <si>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</si>
  <si>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</si>
  <si>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</si>
  <si>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</si>
  <si>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</si>
  <si>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</si>
  <si>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</si>
  <si>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</si>
  <si>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</si>
  <si>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</si>
  <si>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</si>
  <si>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</si>
  <si>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</si>
  <si>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</si>
  <si>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</si>
  <si>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</si>
  <si>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</si>
  <si>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</si>
  <si>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</si>
  <si>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</si>
  <si>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</si>
  <si>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</si>
  <si>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</si>
  <si>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</si>
  <si>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</si>
  <si>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</si>
  <si>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</si>
  <si>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</si>
  <si>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</si>
  <si>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</si>
  <si>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</si>
  <si>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</si>
  <si>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</si>
  <si>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</si>
  <si>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</si>
  <si>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</si>
  <si>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</si>
  <si>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</si>
  <si>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</si>
  <si>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</si>
  <si>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</si>
  <si>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</si>
  <si>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</si>
  <si>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</si>
  <si>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</si>
  <si>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</si>
  <si>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</si>
  <si>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</si>
  <si>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</si>
  <si>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</si>
  <si>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</si>
  <si>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</si>
  <si>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</si>
  <si>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</si>
  <si>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</si>
  <si>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</si>
  <si>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</si>
  <si>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</si>
  <si>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</si>
  <si>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</si>
  <si>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</si>
  <si>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</si>
  <si>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</si>
  <si>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</si>
  <si>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</si>
  <si>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</si>
  <si>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</si>
  <si>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</si>
  <si>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</si>
  <si>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</si>
  <si>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</si>
  <si>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</si>
  <si>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</si>
  <si>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</si>
  <si>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</si>
  <si>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</si>
  <si>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</si>
  <si>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</si>
  <si>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</si>
  <si>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</si>
  <si>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</si>
  <si>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</si>
  <si>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</si>
  <si>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</si>
  <si>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</si>
  <si>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</si>
  <si>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</si>
  <si>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</si>
  <si>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</si>
  <si>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</si>
  <si>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</si>
  <si>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</si>
  <si>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</si>
  <si>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</si>
  <si>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</si>
  <si>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</si>
  <si>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</si>
  <si>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</si>
  <si>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</si>
  <si>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</si>
  <si>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</si>
  <si>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</si>
  <si>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</si>
  <si>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</si>
  <si>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</si>
  <si>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</si>
  <si>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</si>
  <si>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</si>
  <si>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</si>
  <si>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</si>
  <si>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</si>
  <si>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</si>
  <si>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</si>
  <si>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</si>
  <si>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</si>
  <si>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</si>
  <si>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</si>
  <si>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</si>
  <si>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</si>
  <si>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</si>
  <si>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</si>
  <si>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</si>
  <si>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</si>
  <si>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</si>
  <si>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</si>
  <si>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</si>
  <si>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</si>
  <si>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</si>
  <si>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</si>
  <si>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</si>
  <si>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</si>
  <si>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</si>
  <si>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</si>
  <si>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</si>
  <si>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</si>
  <si>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</si>
  <si>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</si>
  <si>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</si>
  <si>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</si>
  <si>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</si>
  <si>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</si>
  <si>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</si>
  <si>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</si>
  <si>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</si>
  <si>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</si>
  <si>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</si>
  <si>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</si>
  <si>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</si>
  <si>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</si>
  <si>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</si>
  <si>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</si>
  <si>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</si>
  <si>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</si>
  <si>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</si>
  <si>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</si>
  <si>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</si>
  <si>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</si>
  <si>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</si>
  <si>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</si>
  <si>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</si>
  <si>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</si>
  <si>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</si>
  <si>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</si>
  <si>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</si>
  <si>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</si>
  <si>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</si>
  <si>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</si>
  <si>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</si>
  <si>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</si>
  <si>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</si>
  <si>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</si>
  <si>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</si>
  <si>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</si>
  <si>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</si>
  <si>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</si>
  <si>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</si>
  <si>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</si>
  <si>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</si>
  <si>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</si>
  <si>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</si>
  <si>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</si>
  <si>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</si>
  <si>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</si>
  <si>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</si>
  <si>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</si>
  <si>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</si>
  <si>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</si>
  <si>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</si>
  <si>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</si>
  <si>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</si>
  <si>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</si>
  <si>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</si>
  <si>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</si>
  <si>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</si>
  <si>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</si>
  <si>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</si>
  <si>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</si>
  <si>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</si>
  <si>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</si>
  <si>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</si>
  <si>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</si>
  <si>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</si>
  <si>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</si>
  <si>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</si>
  <si>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</si>
  <si>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</si>
  <si>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</si>
  <si>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</si>
  <si>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</si>
  <si>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</si>
  <si>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</si>
  <si>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</si>
  <si>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</si>
  <si>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</si>
  <si>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</si>
  <si>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</si>
  <si>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</si>
  <si>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</si>
  <si>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</si>
  <si>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</si>
  <si>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</si>
  <si>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</si>
  <si>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</si>
  <si>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</si>
  <si>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</si>
  <si>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</si>
  <si>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</si>
  <si>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</si>
  <si>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</si>
  <si>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</si>
  <si>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</si>
  <si>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</si>
  <si>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</si>
  <si>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</si>
  <si>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</si>
  <si>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</si>
  <si>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</si>
  <si>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</si>
  <si>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</si>
  <si>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</si>
  <si>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</si>
  <si>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</si>
  <si>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</si>
  <si>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</si>
  <si>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</si>
  <si>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</si>
  <si>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</si>
  <si>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</si>
  <si>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</si>
  <si>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</si>
  <si>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</si>
  <si>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</si>
  <si>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</si>
  <si>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</si>
  <si>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</si>
  <si>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</si>
  <si>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</si>
  <si>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</si>
  <si>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</si>
  <si>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</si>
  <si>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</si>
  <si>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</si>
  <si>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</si>
  <si>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</si>
  <si>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</si>
  <si>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</si>
  <si>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</si>
  <si>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</si>
  <si>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</si>
  <si>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</si>
  <si>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</si>
  <si>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</si>
  <si>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</si>
  <si>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</si>
  <si>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</si>
  <si>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</si>
  <si>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</si>
  <si>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</si>
  <si>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</si>
  <si>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</si>
  <si>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</si>
  <si>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</si>
  <si>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</si>
  <si>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</si>
  <si>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</si>
  <si>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</si>
  <si>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</si>
  <si>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</si>
  <si>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</si>
  <si>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</si>
  <si>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</si>
  <si>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</si>
  <si>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</si>
  <si>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</si>
  <si>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</si>
  <si>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</si>
  <si>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</si>
  <si>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</si>
  <si>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</si>
  <si>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</si>
  <si>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</si>
  <si>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</si>
  <si>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</si>
  <si>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</si>
  <si>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</si>
  <si>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</si>
  <si>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</si>
  <si>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</si>
  <si>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</si>
  <si>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</si>
  <si>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</si>
  <si>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</si>
  <si>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</si>
  <si>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</si>
  <si>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</si>
  <si>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</si>
  <si>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</si>
  <si>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</si>
  <si>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</si>
  <si>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</si>
  <si>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</si>
  <si>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</si>
  <si>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</si>
  <si>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</si>
  <si>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</si>
  <si>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</si>
  <si>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</si>
  <si>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</si>
  <si>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</si>
  <si>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</si>
  <si>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</si>
  <si>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</si>
  <si>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</si>
  <si>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</si>
  <si>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</si>
  <si>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</si>
  <si>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</si>
  <si>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</si>
  <si>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</si>
  <si>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</si>
  <si>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</si>
  <si>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</si>
  <si>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</si>
  <si>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</si>
  <si>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</si>
  <si>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</si>
  <si>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</si>
  <si>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</si>
  <si>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</si>
  <si>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</si>
  <si>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</si>
  <si>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</si>
  <si>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</si>
  <si>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</si>
  <si>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</si>
  <si>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</si>
  <si>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</si>
  <si>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</si>
  <si>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</si>
  <si>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</si>
  <si>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</si>
  <si>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</si>
  <si>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</si>
  <si>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</si>
  <si>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</si>
  <si>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</si>
  <si>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</si>
  <si>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</si>
  <si>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</si>
  <si>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</si>
  <si>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</si>
  <si>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</si>
  <si>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</si>
  <si>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</si>
  <si>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</si>
  <si>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</si>
  <si>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</si>
  <si>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</si>
  <si>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</si>
  <si>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</si>
  <si>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</si>
  <si>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</si>
  <si>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</si>
  <si>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</si>
  <si>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</si>
  <si>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</si>
  <si>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</si>
  <si>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</si>
  <si>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</si>
  <si>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</si>
  <si>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</si>
  <si>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</si>
  <si>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</si>
  <si>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</si>
  <si>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</si>
  <si>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</si>
  <si>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</si>
  <si>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</si>
  <si>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</si>
  <si>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</si>
  <si>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</si>
  <si>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</si>
  <si>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</si>
  <si>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</si>
  <si>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</si>
  <si>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</si>
  <si>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</si>
  <si>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</si>
  <si>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</si>
  <si>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</si>
  <si>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</si>
  <si>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</si>
  <si>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</si>
  <si>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</si>
  <si>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</si>
  <si>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</si>
  <si>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</si>
  <si>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</si>
  <si>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</si>
  <si>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</si>
  <si>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</si>
  <si>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</si>
  <si>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</si>
  <si>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</si>
  <si>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</si>
  <si>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</si>
  <si>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</si>
  <si>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</si>
  <si>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</si>
  <si>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</si>
  <si>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</si>
  <si>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</si>
  <si>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</si>
  <si>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</si>
  <si>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</si>
  <si>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</si>
  <si>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</si>
  <si>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</si>
  <si>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</si>
  <si>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</si>
  <si>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</si>
  <si>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</si>
  <si>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</si>
  <si>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</si>
  <si>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</si>
  <si>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</si>
  <si>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</si>
  <si>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</si>
  <si>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</si>
  <si>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</si>
  <si>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</si>
  <si>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</si>
  <si>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</si>
  <si>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</si>
  <si>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</si>
  <si>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</si>
  <si>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</si>
  <si>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</si>
  <si>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</si>
  <si>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</si>
  <si>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</si>
  <si>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</si>
  <si>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</si>
  <si>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</si>
  <si>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</si>
  <si>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</si>
  <si>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</si>
  <si>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</si>
  <si>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</si>
  <si>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</si>
  <si>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</si>
  <si>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</si>
  <si>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</si>
  <si>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</si>
  <si>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</si>
  <si>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</si>
  <si>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</si>
  <si>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</si>
  <si>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</si>
  <si>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</si>
  <si>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</si>
  <si>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</si>
  <si>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</si>
  <si>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</si>
  <si>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</si>
  <si>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</si>
  <si>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</si>
  <si>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</si>
  <si>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</si>
  <si>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</si>
  <si>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</si>
  <si>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</si>
  <si>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</si>
  <si>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</si>
  <si>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</si>
  <si>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</si>
  <si>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</si>
  <si>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</si>
  <si>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</si>
  <si>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</si>
  <si>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</si>
  <si>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</si>
  <si>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</si>
  <si>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</si>
  <si>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</si>
  <si>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</si>
  <si>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</si>
  <si>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</si>
  <si>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</si>
  <si>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</si>
  <si>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</si>
  <si>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</si>
  <si>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</si>
  <si>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</si>
  <si>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</si>
  <si>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</si>
  <si>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</si>
  <si>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</si>
  <si>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</si>
  <si>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</si>
  <si>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</si>
  <si>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</si>
  <si>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</si>
  <si>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</si>
  <si>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</si>
  <si>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</si>
  <si>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</si>
  <si>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</si>
  <si>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</si>
  <si>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</si>
  <si>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</si>
  <si>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</si>
  <si>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</si>
  <si>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</si>
  <si>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</si>
  <si>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</si>
  <si>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</si>
  <si>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</si>
  <si>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</si>
  <si>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</si>
  <si>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</si>
  <si>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</si>
  <si>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</si>
  <si>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</si>
  <si>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</si>
  <si>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</si>
  <si>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</si>
  <si>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</si>
  <si>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</si>
  <si>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</si>
  <si>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</si>
  <si>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</si>
  <si>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</si>
  <si>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</si>
  <si>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</si>
  <si>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</si>
  <si>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</si>
  <si>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</si>
  <si>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</si>
  <si>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</si>
  <si>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</si>
  <si>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</si>
  <si>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</si>
  <si>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</si>
  <si>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</si>
  <si>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</si>
  <si>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</si>
  <si>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</si>
  <si>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</si>
  <si>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</si>
  <si>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</si>
  <si>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</si>
  <si>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</si>
  <si>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</si>
  <si>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</si>
  <si>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</si>
  <si>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</si>
  <si>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</si>
  <si>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</si>
  <si>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</si>
  <si>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</si>
  <si>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</si>
  <si>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</si>
  <si>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</si>
  <si>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</si>
  <si>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</si>
  <si>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</si>
  <si>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</si>
  <si>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</si>
  <si>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</si>
  <si>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</si>
  <si>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</si>
  <si>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</si>
  <si>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</si>
  <si>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</si>
  <si>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</si>
  <si>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</si>
  <si>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</si>
  <si>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</si>
  <si>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</si>
  <si>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</si>
  <si>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</si>
  <si>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</si>
  <si>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</si>
  <si>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</si>
  <si>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</si>
  <si>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</si>
  <si>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</si>
  <si>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</si>
  <si>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</si>
  <si>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</si>
  <si>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</si>
  <si>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</si>
  <si>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</si>
  <si>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</si>
  <si>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</si>
  <si>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</si>
  <si>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</si>
  <si>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</si>
  <si>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</si>
  <si>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</si>
  <si>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</si>
  <si>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</si>
  <si>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</si>
  <si>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</si>
  <si>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</si>
  <si>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</si>
  <si>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</si>
  <si>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</si>
  <si>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</si>
  <si>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</si>
  <si>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</si>
  <si>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</si>
  <si>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</si>
  <si>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</si>
  <si>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</si>
  <si>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</si>
  <si>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</si>
  <si>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</si>
  <si>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</si>
  <si>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</si>
  <si>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</si>
  <si>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</si>
  <si>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</si>
  <si>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</si>
  <si>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</si>
  <si>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</si>
  <si>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</si>
  <si>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</si>
  <si>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</si>
  <si>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</si>
  <si>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</si>
  <si>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</si>
  <si>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</si>
  <si>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</si>
  <si>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</si>
  <si>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</si>
  <si>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</si>
  <si>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</si>
  <si>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</si>
  <si>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</si>
  <si>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</si>
  <si>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</si>
  <si>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</si>
  <si>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</si>
  <si>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</si>
  <si>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</si>
  <si>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</si>
  <si>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</si>
  <si>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</si>
  <si>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</si>
  <si>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</si>
  <si>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</si>
  <si>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</si>
  <si>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</si>
  <si>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</si>
  <si>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</si>
  <si>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</si>
  <si>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</si>
  <si>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</si>
  <si>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</si>
  <si>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</si>
  <si>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</si>
  <si>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</si>
  <si>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</si>
  <si>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</si>
  <si>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</si>
  <si>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</si>
  <si>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</si>
  <si>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</si>
  <si>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</si>
  <si>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</si>
  <si>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</si>
  <si>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</si>
  <si>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</si>
  <si>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</si>
  <si>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</si>
  <si>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</si>
  <si>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</si>
  <si>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</si>
  <si>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</si>
  <si>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</si>
  <si>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</si>
  <si>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</si>
  <si>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</si>
  <si>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</si>
  <si>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</si>
  <si>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</si>
  <si>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</si>
  <si>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</si>
  <si>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</si>
  <si>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</si>
  <si>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</si>
  <si>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</si>
  <si>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</si>
  <si>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</si>
  <si>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</si>
  <si>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</si>
  <si>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</si>
  <si>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</si>
  <si>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</si>
  <si>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</si>
  <si>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</si>
  <si>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</si>
  <si>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</si>
  <si>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</si>
  <si>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</si>
  <si>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</si>
  <si>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</si>
  <si>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</si>
  <si>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</si>
  <si>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</si>
  <si>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</si>
  <si>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</si>
  <si>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</si>
  <si>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</si>
  <si>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</si>
  <si>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</si>
  <si>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</si>
  <si>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</si>
  <si>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</si>
  <si>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</si>
  <si>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</si>
  <si>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</si>
  <si>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</si>
  <si>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</si>
  <si>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</si>
  <si>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</si>
  <si>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</si>
  <si>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</si>
  <si>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</si>
  <si>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</si>
  <si>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</si>
  <si>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</si>
  <si>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</si>
  <si>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</si>
  <si>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</si>
  <si>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</si>
  <si>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</si>
  <si>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</si>
  <si>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</si>
  <si>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</si>
  <si>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</si>
  <si>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</si>
  <si>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</si>
  <si>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</si>
  <si>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</si>
  <si>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</si>
  <si>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</si>
  <si>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</si>
  <si>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</si>
  <si>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</si>
  <si>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</si>
  <si>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</si>
  <si>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</si>
  <si>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</si>
  <si>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</si>
  <si>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</si>
  <si>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</si>
  <si>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</si>
  <si>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</si>
  <si>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</si>
  <si>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</si>
  <si>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</si>
  <si>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</si>
  <si>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</si>
  <si>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</si>
  <si>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</si>
  <si>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</si>
  <si>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</si>
  <si>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</si>
  <si>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</si>
  <si>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</si>
  <si>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</si>
  <si>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</si>
  <si>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</si>
  <si>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</si>
  <si>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</si>
  <si>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</si>
  <si>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</si>
  <si>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</si>
  <si>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</si>
  <si>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</si>
  <si>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</si>
  <si>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</si>
  <si>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</si>
  <si>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</si>
  <si>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</si>
  <si>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</si>
  <si>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</si>
  <si>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</si>
  <si>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</si>
  <si>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</si>
  <si>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</si>
  <si>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</si>
  <si>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</si>
  <si>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</si>
  <si>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</si>
  <si>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</si>
  <si>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</si>
  <si>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</si>
  <si>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</si>
  <si>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</si>
  <si>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</si>
  <si>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</si>
  <si>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</si>
  <si>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</si>
  <si>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</si>
  <si>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</si>
  <si>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</si>
  <si>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</si>
  <si>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</si>
  <si>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</si>
  <si>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</si>
  <si>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</si>
  <si>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</si>
  <si>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</si>
  <si>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</si>
  <si>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</si>
  <si>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</si>
  <si>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</si>
  <si>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</si>
  <si>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</si>
  <si>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</si>
  <si>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</si>
  <si>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</si>
  <si>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</si>
  <si>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</si>
  <si>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</si>
  <si>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</si>
  <si>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</si>
  <si>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</si>
  <si>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</si>
  <si>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</si>
  <si>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</si>
  <si>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</si>
  <si>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</si>
  <si>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</si>
  <si>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</si>
  <si>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</si>
  <si>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</si>
  <si>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</si>
  <si>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</si>
  <si>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</si>
  <si>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</si>
  <si>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</si>
  <si>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</si>
  <si>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</si>
  <si>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</si>
  <si>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</si>
  <si>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</si>
  <si>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</si>
  <si>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</si>
  <si>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</si>
  <si>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</si>
  <si>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</si>
  <si>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</si>
  <si>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</si>
  <si>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</si>
  <si>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</si>
  <si>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</si>
  <si>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</si>
  <si>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</si>
  <si>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</si>
  <si>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</si>
  <si>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</si>
  <si>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</si>
  <si>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</si>
  <si>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</si>
  <si>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</si>
  <si>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</si>
  <si>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</si>
  <si>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</si>
  <si>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</si>
  <si>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</si>
  <si>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</si>
  <si>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</si>
  <si>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</si>
  <si>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</si>
  <si>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</si>
  <si>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</si>
  <si>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</si>
  <si>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</si>
  <si>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</si>
  <si>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</si>
  <si>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</si>
  <si>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</si>
  <si>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</si>
  <si>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</si>
  <si>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</si>
  <si>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</si>
  <si>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</si>
  <si>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</si>
  <si>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</si>
  <si>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</si>
  <si>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</si>
  <si>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</si>
  <si>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</si>
  <si>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</si>
  <si>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</si>
  <si>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</si>
  <si>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</si>
  <si>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</si>
  <si>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</si>
  <si>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</si>
  <si>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</si>
  <si>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</si>
  <si>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</si>
  <si>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</si>
  <si>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</si>
  <si>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</si>
  <si>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</si>
  <si>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</si>
  <si>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</si>
  <si>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</si>
  <si>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</si>
  <si>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</si>
  <si>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</si>
  <si>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</si>
  <si>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</si>
  <si>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</si>
  <si>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</si>
  <si>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</si>
  <si>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</si>
  <si>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</si>
  <si>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</si>
  <si>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</si>
  <si>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</si>
  <si>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</si>
  <si>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</si>
  <si>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</si>
  <si>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</si>
  <si>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</si>
  <si>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</si>
  <si>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</si>
  <si>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</si>
  <si>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</si>
  <si>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</si>
  <si>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</si>
  <si>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</si>
  <si>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</si>
  <si>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</si>
  <si>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</si>
  <si>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</si>
  <si>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</si>
  <si>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</si>
  <si>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</si>
  <si>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</si>
  <si>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</si>
  <si>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</si>
  <si>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</si>
  <si>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</si>
  <si>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</si>
  <si>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</si>
  <si>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</si>
  <si>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</si>
  <si>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</si>
  <si>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</si>
  <si>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</si>
  <si>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</si>
  <si>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</si>
  <si>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</si>
  <si>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</si>
  <si>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</si>
  <si>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</si>
  <si>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</si>
  <si>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</si>
  <si>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</si>
  <si>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</si>
  <si>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</si>
  <si>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</si>
  <si>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</si>
  <si>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</si>
  <si>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</si>
  <si>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</si>
  <si>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</si>
  <si>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</si>
  <si>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</si>
  <si>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</si>
  <si>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</si>
  <si>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</si>
  <si>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</si>
  <si>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</si>
  <si>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</si>
  <si>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</si>
  <si>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</si>
  <si>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</si>
  <si>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</si>
  <si>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</si>
  <si>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</si>
  <si>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</si>
  <si>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</si>
  <si>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</si>
  <si>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</si>
  <si>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</si>
  <si>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</si>
  <si>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</si>
  <si>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</si>
  <si>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</si>
  <si>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</si>
  <si>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</si>
  <si>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</si>
  <si>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</si>
  <si>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</si>
  <si>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</si>
  <si>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</si>
  <si>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</si>
  <si>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</si>
  <si>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</si>
  <si>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</si>
  <si>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</si>
  <si>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</si>
  <si>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</si>
  <si>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</si>
  <si>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</si>
  <si>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</si>
  <si>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</si>
  <si>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</si>
  <si>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</si>
  <si>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</si>
  <si>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</si>
  <si>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</si>
  <si>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</si>
  <si>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</si>
  <si>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</si>
  <si>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</si>
  <si>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</si>
  <si>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</si>
  <si>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</si>
  <si>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</si>
  <si>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</si>
  <si>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</si>
  <si>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</si>
  <si>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</si>
  <si>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</si>
  <si>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</si>
  <si>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</si>
  <si>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</si>
  <si>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</si>
  <si>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</si>
  <si>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</si>
  <si>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</si>
  <si>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</si>
  <si>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</si>
  <si>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</si>
  <si>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</si>
  <si>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</si>
  <si>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</si>
  <si>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</si>
  <si>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</si>
  <si>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</si>
  <si>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</si>
  <si>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</si>
  <si>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</si>
  <si>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</si>
  <si>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</si>
  <si>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</si>
  <si>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</si>
  <si>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</si>
  <si>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</si>
  <si>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</si>
  <si>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</si>
  <si>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</si>
  <si>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</si>
  <si>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</si>
  <si>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</si>
  <si>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</si>
  <si>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</si>
  <si>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</si>
  <si>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</si>
  <si>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</si>
  <si>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</si>
  <si>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</si>
  <si>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</si>
  <si>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</si>
  <si>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</si>
  <si>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</si>
  <si>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</si>
  <si>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</si>
  <si>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</si>
  <si>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</si>
  <si>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</si>
  <si>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</si>
  <si>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</si>
  <si>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</si>
  <si>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</si>
  <si>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</si>
  <si>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</si>
  <si>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</si>
  <si>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</si>
  <si>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</si>
  <si>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</si>
  <si>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</si>
  <si>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</si>
  <si>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</si>
  <si>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</si>
  <si>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</si>
  <si>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</si>
  <si>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</si>
  <si>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</si>
  <si>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</si>
  <si>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</si>
  <si>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</si>
  <si>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</si>
  <si>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</si>
  <si>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</si>
  <si>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</si>
  <si>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</si>
  <si>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</si>
  <si>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</si>
  <si>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</si>
  <si>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</si>
  <si>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</si>
  <si>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</si>
  <si>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</si>
  <si>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</si>
  <si>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</si>
  <si>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</si>
  <si>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</si>
  <si>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</si>
  <si>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</si>
  <si>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</si>
  <si>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</si>
  <si>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</si>
  <si>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</si>
  <si>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</si>
  <si>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</si>
  <si>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</si>
  <si>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</si>
  <si>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</si>
  <si>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</si>
  <si>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</si>
  <si>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</si>
  <si>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</si>
  <si>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</si>
  <si>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</si>
  <si>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</si>
  <si>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</si>
  <si>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</si>
  <si>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</si>
  <si>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</si>
  <si>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</si>
  <si>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</si>
  <si>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</si>
  <si>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</si>
  <si>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</si>
  <si>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</si>
  <si>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</si>
  <si>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</si>
  <si>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</si>
  <si>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</si>
  <si>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</si>
  <si>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</si>
  <si>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</si>
  <si>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</si>
  <si>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</si>
  <si>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</si>
  <si>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</si>
  <si>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</si>
  <si>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</si>
  <si>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</si>
  <si>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</si>
  <si>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</si>
  <si>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</si>
  <si>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</si>
  <si>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</si>
  <si>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</si>
  <si>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</si>
  <si>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</si>
  <si>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</si>
  <si>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</si>
  <si>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</si>
  <si>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</si>
  <si>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</si>
  <si>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</si>
  <si>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</si>
  <si>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</si>
  <si>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</si>
  <si>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</si>
  <si>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</si>
  <si>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</si>
  <si>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</si>
  <si>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</si>
  <si>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</si>
  <si>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</si>
  <si>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</si>
  <si>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</si>
  <si>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</si>
  <si>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</si>
  <si>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</si>
  <si>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</si>
  <si>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</si>
  <si>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</si>
  <si>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</si>
  <si>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</si>
  <si>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</si>
  <si>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</si>
  <si>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</si>
  <si>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</si>
  <si>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</si>
  <si>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</si>
  <si>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</si>
  <si>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</si>
  <si>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</si>
  <si>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</si>
  <si>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</si>
  <si>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</si>
  <si>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</si>
  <si>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</si>
  <si>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</si>
  <si>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</si>
  <si>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</si>
  <si>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</si>
  <si>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</si>
  <si>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</si>
  <si>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</si>
  <si>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</si>
  <si>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</si>
  <si>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</si>
  <si>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</si>
  <si>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</si>
  <si>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</si>
  <si>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</si>
  <si>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</si>
  <si>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</si>
  <si>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</si>
  <si>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</si>
  <si>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</si>
  <si>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</si>
  <si>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</si>
  <si>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</si>
  <si>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</si>
  <si>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</si>
  <si>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</si>
  <si>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</si>
  <si>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</si>
  <si>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</si>
  <si>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</si>
  <si>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</si>
  <si>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</si>
  <si>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</si>
  <si>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</si>
  <si>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</si>
  <si>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</si>
  <si>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</si>
  <si>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</si>
  <si>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</si>
  <si>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</si>
  <si>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</si>
  <si>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</si>
  <si>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</si>
  <si>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</si>
  <si>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</si>
  <si>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</si>
  <si>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</si>
  <si>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</si>
  <si>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</si>
  <si>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</si>
  <si>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</si>
  <si>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</si>
  <si>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</si>
  <si>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</si>
  <si>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</si>
  <si>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</si>
  <si>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</si>
  <si>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</si>
  <si>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</si>
  <si>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</si>
  <si>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</si>
  <si>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</si>
  <si>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</si>
  <si>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</si>
  <si>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</si>
  <si>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</si>
  <si>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</si>
  <si>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</si>
  <si>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</si>
  <si>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</si>
  <si>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</si>
  <si>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</si>
  <si>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</si>
  <si>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</si>
  <si>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</si>
  <si>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</si>
  <si>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</si>
  <si>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</si>
  <si>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</si>
  <si>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</si>
  <si>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</si>
  <si>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</si>
  <si>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</si>
  <si>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</si>
  <si>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</si>
  <si>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</si>
  <si>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</si>
  <si>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</si>
  <si>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</si>
  <si>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</si>
  <si>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</si>
  <si>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</si>
  <si>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</si>
  <si>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</si>
  <si>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</si>
  <si>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</si>
  <si>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</si>
  <si>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</si>
  <si>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</si>
  <si>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</si>
  <si>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</si>
  <si>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</si>
  <si>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</si>
  <si>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</si>
  <si>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</si>
  <si>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</si>
  <si>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</si>
  <si>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</si>
  <si>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</si>
  <si>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</si>
  <si>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</si>
  <si>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</si>
  <si>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</si>
  <si>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</si>
  <si>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</si>
  <si>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</si>
  <si>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</si>
  <si>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</si>
  <si>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</si>
  <si>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</si>
  <si>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</si>
  <si>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</si>
  <si>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</si>
  <si>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</si>
  <si>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</si>
  <si>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</si>
  <si>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</si>
  <si>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</si>
  <si>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</si>
  <si>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</si>
  <si>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</si>
  <si>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</si>
  <si>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</si>
  <si>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</si>
  <si>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</si>
  <si>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</si>
  <si>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</si>
  <si>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</si>
  <si>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</si>
  <si>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</si>
  <si>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</si>
  <si>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</si>
  <si>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</si>
  <si>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</si>
  <si>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</si>
  <si>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</si>
  <si>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</si>
  <si>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</si>
  <si>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</si>
  <si>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</si>
  <si>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</si>
  <si>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</si>
  <si>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</si>
  <si>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</si>
  <si>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</si>
  <si>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</si>
  <si>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</si>
  <si>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</si>
  <si>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</si>
  <si>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</si>
  <si>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</si>
  <si>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</si>
  <si>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</si>
  <si>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</si>
  <si>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</si>
  <si>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</si>
  <si>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</si>
  <si>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</si>
  <si>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</si>
  <si>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</si>
  <si>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</si>
  <si>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</si>
  <si>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</si>
  <si>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</si>
  <si>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</si>
  <si>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</si>
  <si>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</si>
  <si>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</si>
  <si>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</si>
  <si>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</si>
  <si>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</si>
  <si>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</si>
  <si>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</si>
  <si>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</si>
  <si>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</si>
  <si>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</si>
  <si>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</si>
  <si>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</si>
  <si>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</si>
  <si>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</si>
  <si>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</si>
  <si>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</si>
  <si>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</si>
  <si>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</si>
  <si>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</si>
  <si>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</si>
  <si>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</si>
  <si>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</si>
  <si>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</si>
  <si>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</si>
  <si>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</si>
  <si>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</si>
  <si>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</si>
  <si>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</si>
  <si>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</si>
  <si>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</si>
  <si>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</si>
  <si>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</si>
  <si>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</si>
  <si>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</si>
  <si>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</si>
  <si>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</si>
  <si>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</si>
  <si>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</si>
  <si>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</si>
  <si>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</si>
  <si>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</si>
  <si>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</si>
  <si>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</si>
  <si>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</si>
  <si>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</si>
  <si>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</si>
  <si>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</si>
  <si>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</si>
  <si>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</si>
  <si>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</si>
  <si>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</si>
  <si>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</si>
  <si>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</si>
  <si>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</si>
  <si>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</si>
  <si>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</si>
  <si>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</si>
  <si>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</si>
  <si>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</si>
  <si>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</si>
  <si>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</si>
  <si>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</si>
  <si>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</si>
  <si>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</si>
  <si>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</si>
  <si>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</si>
  <si>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</si>
  <si>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</si>
  <si>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</si>
  <si>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</si>
  <si>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</si>
  <si>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</si>
  <si>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</si>
  <si>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</si>
  <si>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</si>
  <si>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</si>
  <si>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</si>
  <si>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</si>
  <si>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</si>
  <si>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</si>
  <si>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</si>
  <si>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</si>
  <si>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</si>
  <si>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</si>
  <si>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</si>
  <si>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</si>
  <si>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</si>
  <si>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</si>
  <si>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</si>
  <si>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</si>
  <si>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</si>
  <si>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</si>
  <si>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</si>
  <si>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</si>
  <si>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</si>
  <si>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</si>
  <si>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</si>
  <si>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</si>
  <si>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</si>
  <si>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</si>
  <si>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</si>
  <si>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</si>
  <si>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</si>
  <si>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</si>
  <si>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</si>
  <si>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</si>
  <si>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</si>
  <si>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</si>
  <si>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</si>
  <si>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</si>
  <si>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</si>
  <si>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</si>
  <si>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</si>
  <si>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</si>
  <si>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</si>
  <si>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</si>
  <si>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</si>
  <si>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</si>
  <si>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</si>
  <si>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</si>
  <si>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</si>
  <si>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</si>
  <si>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</si>
  <si>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</si>
  <si>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</si>
  <si>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</si>
  <si>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</si>
  <si>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</si>
  <si>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</si>
  <si>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</si>
  <si>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</si>
  <si>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</si>
  <si>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</si>
  <si>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</si>
  <si>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</si>
  <si>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</si>
  <si>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</si>
  <si>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</si>
  <si>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</si>
  <si>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</si>
  <si>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</si>
  <si>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</si>
  <si>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</si>
  <si>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</si>
  <si>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</si>
  <si>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</si>
  <si>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</si>
  <si>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</si>
  <si>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</si>
  <si>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</si>
  <si>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</si>
  <si>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</si>
  <si>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</si>
  <si>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</si>
  <si>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</si>
  <si>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</si>
  <si>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</si>
  <si>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</si>
  <si>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</si>
  <si>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</si>
  <si>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</si>
  <si>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</si>
  <si>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</si>
  <si>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</si>
  <si>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</si>
  <si>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</si>
  <si>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</si>
  <si>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</si>
  <si>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</si>
  <si>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</si>
  <si>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</si>
  <si>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</si>
  <si>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</si>
  <si>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</si>
  <si>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</si>
  <si>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</si>
  <si>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</si>
  <si>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</si>
  <si>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</si>
  <si>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</si>
  <si>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</si>
  <si>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</si>
  <si>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</si>
  <si>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</si>
  <si>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</si>
  <si>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</si>
  <si>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</si>
  <si>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</si>
  <si>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</si>
  <si>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</si>
  <si>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</si>
  <si>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</si>
  <si>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</si>
  <si>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</si>
  <si>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</si>
  <si>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</si>
  <si>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</si>
  <si>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</si>
  <si>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</si>
  <si>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</si>
  <si>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</si>
  <si>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</si>
  <si>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</si>
  <si>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</si>
  <si>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</si>
  <si>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</si>
  <si>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</si>
  <si>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</si>
  <si>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</si>
  <si>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</si>
  <si>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</si>
  <si>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</si>
  <si>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</si>
  <si>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</si>
  <si>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</si>
  <si>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</si>
  <si>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</si>
  <si>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</si>
  <si>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</si>
  <si>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</si>
  <si>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</si>
  <si>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</si>
  <si>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</si>
  <si>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</si>
  <si>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</si>
  <si>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</si>
  <si>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</si>
  <si>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</si>
  <si>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</si>
  <si>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</si>
  <si>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</si>
  <si>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</si>
  <si>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</si>
  <si>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</si>
  <si>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</si>
  <si>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</si>
  <si>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</si>
  <si>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</si>
  <si>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</si>
  <si>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</si>
  <si>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</si>
  <si>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</si>
  <si>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</si>
  <si>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</si>
  <si>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</si>
  <si>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</si>
  <si>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</si>
  <si>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</si>
  <si>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</si>
  <si>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</si>
  <si>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</si>
  <si>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</si>
  <si>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</si>
  <si>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</si>
  <si>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</si>
  <si>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</si>
  <si>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</si>
  <si>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</si>
  <si>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</si>
  <si>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</si>
  <si>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</si>
  <si>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</si>
  <si>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</si>
  <si>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</si>
  <si>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</si>
  <si>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</si>
  <si>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</si>
  <si>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</si>
  <si>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</si>
  <si>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</si>
  <si>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</si>
  <si>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</si>
  <si>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</si>
  <si>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</si>
  <si>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</si>
  <si>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</si>
  <si>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</si>
  <si>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</si>
  <si>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</si>
  <si>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</si>
  <si>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</si>
  <si>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</si>
  <si>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</si>
  <si>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</si>
  <si>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</si>
  <si>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</si>
  <si>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</si>
  <si>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</si>
  <si>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</si>
  <si>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</si>
  <si>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</si>
  <si>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</si>
  <si>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</si>
  <si>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</si>
  <si>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</si>
  <si>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</si>
  <si>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</si>
  <si>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</si>
  <si>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</si>
  <si>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</si>
  <si>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</si>
  <si>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</si>
  <si>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</si>
  <si>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</si>
  <si>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</si>
  <si>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</si>
  <si>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</si>
  <si>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</si>
  <si>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</si>
  <si>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</si>
  <si>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</si>
  <si>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</si>
  <si>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</si>
  <si>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</si>
  <si>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</si>
  <si>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</si>
  <si>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</si>
  <si>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</si>
  <si>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</si>
  <si>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</si>
  <si>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</si>
  <si>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</si>
  <si>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</si>
  <si>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</si>
  <si>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</si>
  <si>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</si>
  <si>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</si>
  <si>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</si>
  <si>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</si>
  <si>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</si>
  <si>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</si>
  <si>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</si>
  <si>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</si>
  <si>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</si>
  <si>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</si>
  <si>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</si>
  <si>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</si>
  <si>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</si>
  <si>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</si>
  <si>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</si>
  <si>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</si>
  <si>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</si>
  <si>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</si>
  <si>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</si>
  <si>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</si>
  <si>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</si>
  <si>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</si>
  <si>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</si>
  <si>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</si>
  <si>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</si>
  <si>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</si>
  <si>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</si>
  <si>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</si>
  <si>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</si>
  <si>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</si>
  <si>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</si>
  <si>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</si>
  <si>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</si>
  <si>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</si>
  <si>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</si>
  <si>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</si>
  <si>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</si>
  <si>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</si>
  <si>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</si>
  <si>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</si>
  <si>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</si>
  <si>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</si>
  <si>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</si>
  <si>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</si>
  <si>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</si>
  <si>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</si>
  <si>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</si>
  <si>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</si>
  <si>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</si>
  <si>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</si>
  <si>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</si>
  <si>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</si>
  <si>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</si>
  <si>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</si>
  <si>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</si>
  <si>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</si>
  <si>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</si>
  <si>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</si>
  <si>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</si>
  <si>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</si>
  <si>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</si>
  <si>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</si>
  <si>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</si>
  <si>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</si>
  <si>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</si>
  <si>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</si>
  <si>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</si>
  <si>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</si>
  <si>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</si>
  <si>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</si>
  <si>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</si>
  <si>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</si>
  <si>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</si>
  <si>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</si>
  <si>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</si>
  <si>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</si>
  <si>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</si>
  <si>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</si>
  <si>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</si>
  <si>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</si>
  <si>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</si>
  <si>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</si>
  <si>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</si>
  <si>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</si>
  <si>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</si>
  <si>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</si>
  <si>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</si>
  <si>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</si>
  <si>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</si>
  <si>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</si>
  <si>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</si>
  <si>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</si>
  <si>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</si>
  <si>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</si>
  <si>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</si>
  <si>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</si>
  <si>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</si>
  <si>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</si>
  <si>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</si>
  <si>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</si>
  <si>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</si>
  <si>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</si>
  <si>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</si>
  <si>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</si>
  <si>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</si>
  <si>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</si>
  <si>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</si>
  <si>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</si>
  <si>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</si>
  <si>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</si>
  <si>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</si>
  <si>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</si>
  <si>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</si>
  <si>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</si>
  <si>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</si>
  <si>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</si>
  <si>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</si>
  <si>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</si>
  <si>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</si>
  <si>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</si>
  <si>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</si>
  <si>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</si>
  <si>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</si>
  <si>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</si>
  <si>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</si>
  <si>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</si>
  <si>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</si>
  <si>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</si>
  <si>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</si>
  <si>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</si>
  <si>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</si>
  <si>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</si>
  <si>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</si>
  <si>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</si>
  <si>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</si>
  <si>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</si>
  <si>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</si>
  <si>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</si>
  <si>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</si>
  <si>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</si>
  <si>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</si>
  <si>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</si>
  <si>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</si>
  <si>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</si>
  <si>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</si>
  <si>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</si>
  <si>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</si>
  <si>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</si>
  <si>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</si>
  <si>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</si>
  <si>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</si>
  <si>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</si>
  <si>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</si>
  <si>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</si>
  <si>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</si>
  <si>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</si>
  <si>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</si>
  <si>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</si>
  <si>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</si>
  <si>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</si>
  <si>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</si>
  <si>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</si>
  <si>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</si>
  <si>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</si>
  <si>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</si>
  <si>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</si>
  <si>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</si>
  <si>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</si>
  <si>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</si>
  <si>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</si>
  <si>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</si>
  <si>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</si>
  <si>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</si>
  <si>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</si>
  <si>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</si>
  <si>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</si>
  <si>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</si>
  <si>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</si>
  <si>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</si>
  <si>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</si>
  <si>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</si>
  <si>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</si>
  <si>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</si>
  <si>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</si>
  <si>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</si>
  <si>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</si>
  <si>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</si>
  <si>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</si>
  <si>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</si>
  <si>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</si>
  <si>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</si>
  <si>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</si>
  <si>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</si>
  <si>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</si>
  <si>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</si>
  <si>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</si>
  <si>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</si>
  <si>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</si>
  <si>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</si>
  <si>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</si>
  <si>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</si>
  <si>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</si>
  <si>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</si>
  <si>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</si>
  <si>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</si>
  <si>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</si>
  <si>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</si>
  <si>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</si>
  <si>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</si>
  <si>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</si>
  <si>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</si>
  <si>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</si>
  <si>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</si>
  <si>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</si>
  <si>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</si>
  <si>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</si>
  <si>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</si>
  <si>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</si>
  <si>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</si>
  <si>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</si>
  <si>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</si>
  <si>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</si>
  <si>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</si>
  <si>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</si>
  <si>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</si>
  <si>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</si>
  <si>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</si>
  <si>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</si>
  <si>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</si>
  <si>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</si>
  <si>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</si>
  <si>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</si>
  <si>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</si>
  <si>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</si>
  <si>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</si>
  <si>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</si>
  <si>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</si>
  <si>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</si>
  <si>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</si>
  <si>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</si>
  <si>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</si>
  <si>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</si>
  <si>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</si>
  <si>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</si>
  <si>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</si>
  <si>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</si>
  <si>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</si>
  <si>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</si>
  <si>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</si>
  <si>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</si>
  <si>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</si>
  <si>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</si>
  <si>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</si>
  <si>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</si>
  <si>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</si>
  <si>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</si>
  <si>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</si>
  <si>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</si>
  <si>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</si>
  <si>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</si>
  <si>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</si>
  <si>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</si>
  <si>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</si>
  <si>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</si>
  <si>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</si>
  <si>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</si>
  <si>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</si>
  <si>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</si>
  <si>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</si>
  <si>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</si>
  <si>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</si>
  <si>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</si>
  <si>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</si>
  <si>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</si>
  <si>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</si>
  <si>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</si>
  <si>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</si>
  <si>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</si>
  <si>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</si>
  <si>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</si>
  <si>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</si>
  <si>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</si>
  <si>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</si>
  <si>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</si>
  <si>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</si>
  <si>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</si>
  <si>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</si>
  <si>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</si>
  <si>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</si>
  <si>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</si>
  <si>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</si>
  <si>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</si>
  <si>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</si>
  <si>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</si>
  <si>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</si>
  <si>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</si>
  <si>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</si>
  <si>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</si>
  <si>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</si>
  <si>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</si>
  <si>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</si>
  <si>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</si>
  <si>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</si>
  <si>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</si>
  <si>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</si>
  <si>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</si>
  <si>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</si>
  <si>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</si>
  <si>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</si>
  <si>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</si>
  <si>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</si>
  <si>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</si>
  <si>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</si>
  <si>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</si>
  <si>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</si>
  <si>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</si>
  <si>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</si>
  <si>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</si>
  <si>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</si>
  <si>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</si>
  <si>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</si>
  <si>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</si>
  <si>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</si>
  <si>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</si>
  <si>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</si>
  <si>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</si>
  <si>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</si>
  <si>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</si>
  <si>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</si>
  <si>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</si>
  <si>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</si>
  <si>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</si>
  <si>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</si>
  <si>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</si>
  <si>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</si>
  <si>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</si>
  <si>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</si>
  <si>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</si>
  <si>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</si>
  <si>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</si>
  <si>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</si>
  <si>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</si>
  <si>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</si>
  <si>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</si>
  <si>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</si>
  <si>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</si>
  <si>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</si>
  <si>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</si>
  <si>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</si>
  <si>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</si>
  <si>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</si>
  <si>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</si>
  <si>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</si>
  <si>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</si>
  <si>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</si>
  <si>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</si>
  <si>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</si>
  <si>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</si>
  <si>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</si>
  <si>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</si>
  <si>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</si>
  <si>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</si>
  <si>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</si>
  <si>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</si>
  <si>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</si>
  <si>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</si>
  <si>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</si>
  <si>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</si>
  <si>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</si>
  <si>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</si>
  <si>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</si>
  <si>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</si>
  <si>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</si>
  <si>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</si>
  <si>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</si>
  <si>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</si>
  <si>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</si>
  <si>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</si>
  <si>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</si>
  <si>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</si>
  <si>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</si>
  <si>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</si>
  <si>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</si>
  <si>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</si>
  <si>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</si>
  <si>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</si>
  <si>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</si>
  <si>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</si>
  <si>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</si>
  <si>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</si>
  <si>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</si>
  <si>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</si>
  <si>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</si>
  <si>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</si>
  <si>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</si>
  <si>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</si>
  <si>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</si>
  <si>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</si>
  <si>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</si>
  <si>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</si>
  <si>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</si>
  <si>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</si>
  <si>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</si>
  <si>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</si>
  <si>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</si>
  <si>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</si>
  <si>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</si>
  <si>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</si>
  <si>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</si>
  <si>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</si>
  <si>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</si>
  <si>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</si>
  <si>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</si>
  <si>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</si>
  <si>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</si>
  <si>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</si>
  <si>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</si>
  <si>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</si>
  <si>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</si>
  <si>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</si>
  <si>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</si>
  <si>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</si>
  <si>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</si>
  <si>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</si>
  <si>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</si>
  <si>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</si>
  <si>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</si>
  <si>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</si>
  <si>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</si>
  <si>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</si>
  <si>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</si>
  <si>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</si>
  <si>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</si>
  <si>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</si>
  <si>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</si>
  <si>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</si>
  <si>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</si>
  <si>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</si>
  <si>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</si>
  <si>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</si>
  <si>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</si>
  <si>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</si>
  <si>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</si>
  <si>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</si>
  <si>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</si>
  <si>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</si>
  <si>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</si>
  <si>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</si>
  <si>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</si>
  <si>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</si>
  <si>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</si>
  <si>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</si>
  <si>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</si>
  <si>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</si>
  <si>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</si>
  <si>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</si>
  <si>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</si>
  <si>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</si>
  <si>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</si>
  <si>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</si>
  <si>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</si>
  <si>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</si>
  <si>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</si>
  <si>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</si>
  <si>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</si>
  <si>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</si>
  <si>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</si>
  <si>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</si>
  <si>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</si>
  <si>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</si>
  <si>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</si>
  <si>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</si>
  <si>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</si>
  <si>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</si>
  <si>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</si>
  <si>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</si>
  <si>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</si>
  <si>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</si>
  <si>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</si>
  <si>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</si>
  <si>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</si>
  <si>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</si>
  <si>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</si>
  <si>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</si>
  <si>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</si>
  <si>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</si>
  <si>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</si>
  <si>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</si>
  <si>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</si>
  <si>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</si>
  <si>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</si>
  <si>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</si>
  <si>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</si>
  <si>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</si>
  <si>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</si>
  <si>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</si>
  <si>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</si>
  <si>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</si>
  <si>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</si>
  <si>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</si>
  <si>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</si>
  <si>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</si>
  <si>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</si>
  <si>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</si>
  <si>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</si>
  <si>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</si>
  <si>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</si>
  <si>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</si>
  <si>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</si>
  <si>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</si>
  <si>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</si>
  <si>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</si>
  <si>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</si>
  <si>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</si>
  <si>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</si>
  <si>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</si>
  <si>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</si>
  <si>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</si>
  <si>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</si>
  <si>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</si>
  <si>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</si>
  <si>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</si>
  <si>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</si>
  <si>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</si>
  <si>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</si>
  <si>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</si>
  <si>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</si>
  <si>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</si>
  <si>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</si>
  <si>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</si>
  <si>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</si>
  <si>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</si>
  <si>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</si>
  <si>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</si>
  <si>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</si>
  <si>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</si>
  <si>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</si>
  <si>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</si>
  <si>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</si>
  <si>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</si>
  <si>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</si>
  <si>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</si>
  <si>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</si>
  <si>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</si>
  <si>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</si>
  <si>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</si>
  <si>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</si>
  <si>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</si>
  <si>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</si>
  <si>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</si>
  <si>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</si>
  <si>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</si>
  <si>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</si>
  <si>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</si>
  <si>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</si>
  <si>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</si>
  <si>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</si>
  <si>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</si>
  <si>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</si>
  <si>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</si>
  <si>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</si>
  <si>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</si>
  <si>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</si>
  <si>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</si>
  <si>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</si>
  <si>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</si>
  <si>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</si>
  <si>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</si>
  <si>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</si>
  <si>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</si>
  <si>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</si>
  <si>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</si>
  <si>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</si>
  <si>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</si>
  <si>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</si>
  <si>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</si>
  <si>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</si>
  <si>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</si>
  <si>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</si>
  <si>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</si>
  <si>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</si>
  <si>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</si>
  <si>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</si>
  <si>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</si>
  <si>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</si>
  <si>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</si>
  <si>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</si>
  <si>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</si>
  <si>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</si>
  <si>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</si>
  <si>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</si>
  <si>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</si>
  <si>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</si>
  <si>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</si>
  <si>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</si>
  <si>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</si>
  <si>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</si>
  <si>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</si>
  <si>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</si>
  <si>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</si>
  <si>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</si>
  <si>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</si>
  <si>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</si>
  <si>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</si>
  <si>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</si>
  <si>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</si>
  <si>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</si>
  <si>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</si>
  <si>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</si>
  <si>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</si>
  <si>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</si>
  <si>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</si>
  <si>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</si>
  <si>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</si>
  <si>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</si>
  <si>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</si>
  <si>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</si>
  <si>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</si>
  <si>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</si>
  <si>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</si>
  <si>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</si>
  <si>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</si>
  <si>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</si>
  <si>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</si>
  <si>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</si>
  <si>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</si>
  <si>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</si>
  <si>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</si>
  <si>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</si>
  <si>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</si>
  <si>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</si>
  <si>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</si>
  <si>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</si>
  <si>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</si>
  <si>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</si>
  <si>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</si>
  <si>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</si>
  <si>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</si>
  <si>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</si>
  <si>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</si>
  <si>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</si>
  <si>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</si>
  <si>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</si>
  <si>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</si>
  <si>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</si>
  <si>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</si>
  <si>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</si>
  <si>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</si>
  <si>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</si>
  <si>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</si>
  <si>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</si>
  <si>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</si>
  <si>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</si>
  <si>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</si>
  <si>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</si>
  <si>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</si>
  <si>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</si>
  <si>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</si>
  <si>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</si>
  <si>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</si>
  <si>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</si>
  <si>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</si>
  <si>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</si>
  <si>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</si>
  <si>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</si>
  <si>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</si>
  <si>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</si>
  <si>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</si>
  <si>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</si>
  <si>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</si>
  <si>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</si>
  <si>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</si>
  <si>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</si>
  <si>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</si>
  <si>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</si>
  <si>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</si>
  <si>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</si>
  <si>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</si>
  <si>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</si>
  <si>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</si>
  <si>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</si>
  <si>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</si>
  <si>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</si>
  <si>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</si>
  <si>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</si>
  <si>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</si>
  <si>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</si>
  <si>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</si>
  <si>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</si>
  <si>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</si>
  <si>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</si>
  <si>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</si>
  <si>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</si>
  <si>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</si>
  <si>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</si>
  <si>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</si>
  <si>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</si>
  <si>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</si>
  <si>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</si>
  <si>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</si>
  <si>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</si>
  <si>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</si>
  <si>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</si>
  <si>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</si>
  <si>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</si>
  <si>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</si>
  <si>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</si>
  <si>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</si>
  <si>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</si>
  <si>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</si>
  <si>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</si>
  <si>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</si>
  <si>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</si>
  <si>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</si>
  <si>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</si>
  <si>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</si>
  <si>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</si>
  <si>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</si>
  <si>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</si>
  <si>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</si>
  <si>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</si>
  <si>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</si>
  <si>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</si>
  <si>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</si>
  <si>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</si>
  <si>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</si>
  <si>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</si>
  <si>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</si>
  <si>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</si>
  <si>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</si>
  <si>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</si>
  <si>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</si>
  <si>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</si>
  <si>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</si>
  <si>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</si>
  <si>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</si>
  <si>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</si>
  <si>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</si>
  <si>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</si>
  <si>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</si>
  <si>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</si>
  <si>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</si>
  <si>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</si>
  <si>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</si>
  <si>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</si>
  <si>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</si>
  <si>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</si>
  <si>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</si>
  <si>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</si>
  <si>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</si>
  <si>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</si>
  <si>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</si>
  <si>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</si>
  <si>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</si>
  <si>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</si>
  <si>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</si>
  <si>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</si>
  <si>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</si>
  <si>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</si>
  <si>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</si>
  <si>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</si>
  <si>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</si>
  <si>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</si>
  <si>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</si>
  <si>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</si>
  <si>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</si>
  <si>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</si>
  <si>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</si>
  <si>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</si>
  <si>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</si>
  <si>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</si>
  <si>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</si>
  <si>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</si>
  <si>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</si>
  <si>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</si>
  <si>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</si>
  <si>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</si>
  <si>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</si>
  <si>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</si>
  <si>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</si>
  <si>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</si>
  <si>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</si>
  <si>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</si>
  <si>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</si>
  <si>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</si>
  <si>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</si>
  <si>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</si>
  <si>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</si>
  <si>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</si>
  <si>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</si>
  <si>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</si>
  <si>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</si>
  <si>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</si>
  <si>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</si>
  <si>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</si>
  <si>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</si>
  <si>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</si>
  <si>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</si>
  <si>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</si>
  <si>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</si>
  <si>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</si>
  <si>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</si>
  <si>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</si>
  <si>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</si>
  <si>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</si>
  <si>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</si>
  <si>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</si>
  <si>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</si>
  <si>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</si>
  <si>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</si>
  <si>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</si>
  <si>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</si>
  <si>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</si>
  <si>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</si>
  <si>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</si>
  <si>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</si>
  <si>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</si>
  <si>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</si>
  <si>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</si>
  <si>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</si>
  <si>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</si>
  <si>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</si>
  <si>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</si>
  <si>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</si>
  <si>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</si>
  <si>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</si>
  <si>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</si>
  <si>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</si>
  <si>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</si>
  <si>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</si>
  <si>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</si>
  <si>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</si>
  <si>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</si>
  <si>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</si>
  <si>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</si>
  <si>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</si>
  <si>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</si>
  <si>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</si>
  <si>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</si>
  <si>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</si>
  <si>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</si>
  <si>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</si>
  <si>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</si>
  <si>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</si>
  <si>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</si>
  <si>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</si>
  <si>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</si>
  <si>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</si>
  <si>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</si>
  <si>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</si>
  <si>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</si>
  <si>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</si>
  <si>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</si>
  <si>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</si>
  <si>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</si>
  <si>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</si>
  <si>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</si>
  <si>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</si>
  <si>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</si>
  <si>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</si>
  <si>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</si>
  <si>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</si>
  <si>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</si>
  <si>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</si>
  <si>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</si>
  <si>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</si>
  <si>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</si>
  <si>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</si>
  <si>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</si>
  <si>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</si>
  <si>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</si>
  <si>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</si>
  <si>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</si>
  <si>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</si>
  <si>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</si>
  <si>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</si>
  <si>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</si>
  <si>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</si>
  <si>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</si>
  <si>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</si>
  <si>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</si>
  <si>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</si>
  <si>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</si>
  <si>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</si>
  <si>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</si>
  <si>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</si>
  <si>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</si>
  <si>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</si>
  <si>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</si>
  <si>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</si>
  <si>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</si>
  <si>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</si>
  <si>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</si>
  <si>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</si>
  <si>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</si>
  <si>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</si>
  <si>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</si>
  <si>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</si>
  <si>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</si>
  <si>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</si>
  <si>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</si>
  <si>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</si>
  <si>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</si>
  <si>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</si>
  <si>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</si>
  <si>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</si>
  <si>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</si>
  <si>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</si>
  <si>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</si>
  <si>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</si>
  <si>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</si>
  <si>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</si>
  <si>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</si>
  <si>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</si>
  <si>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</si>
  <si>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</si>
  <si>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</si>
  <si>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</si>
  <si>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</si>
  <si>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</si>
  <si>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</si>
  <si>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</si>
  <si>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</si>
  <si>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</si>
  <si>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</si>
  <si>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</si>
  <si>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</si>
  <si>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</si>
  <si>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</si>
  <si>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</si>
  <si>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</si>
  <si>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</si>
  <si>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</si>
  <si>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</si>
  <si>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</si>
  <si>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</si>
  <si>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</si>
  <si>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</si>
  <si>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</si>
  <si>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</si>
  <si>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</si>
  <si>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</si>
  <si>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</si>
  <si>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</si>
  <si>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</si>
  <si>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</si>
  <si>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</si>
  <si>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</si>
  <si>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</si>
  <si>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</si>
  <si>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</si>
  <si>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</si>
  <si>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</si>
  <si>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</si>
  <si>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</si>
  <si>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</si>
  <si>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</si>
  <si>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</si>
  <si>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</si>
  <si>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</si>
  <si>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</si>
  <si>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</si>
  <si>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</si>
  <si>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</si>
  <si>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</si>
  <si>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</si>
  <si>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</si>
  <si>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</si>
  <si>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</si>
  <si>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</si>
  <si>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</si>
  <si>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</si>
  <si>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</si>
  <si>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</si>
  <si>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</si>
  <si>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</si>
  <si>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</si>
  <si>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</si>
  <si>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</si>
  <si>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</si>
  <si>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</si>
  <si>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</si>
  <si>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</si>
  <si>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</si>
  <si>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</si>
  <si>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</si>
  <si>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</si>
  <si>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</si>
  <si>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</si>
  <si>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</si>
  <si>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</si>
  <si>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</si>
  <si>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</si>
  <si>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</si>
  <si>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</si>
  <si>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</si>
  <si>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</si>
  <si>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</si>
  <si>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</si>
  <si>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</si>
  <si>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</si>
  <si>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</si>
  <si>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</si>
  <si>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</si>
  <si>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</si>
  <si>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</si>
  <si>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</si>
  <si>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</si>
  <si>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</si>
  <si>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</si>
  <si>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</si>
  <si>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</si>
  <si>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</si>
  <si>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</si>
  <si>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</si>
  <si>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</si>
  <si>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</si>
  <si>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</si>
  <si>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</si>
  <si>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</si>
  <si>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</si>
  <si>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</si>
  <si>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</si>
  <si>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</si>
  <si>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</si>
  <si>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</si>
  <si>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</si>
  <si>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</si>
  <si>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</si>
  <si>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</si>
  <si>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</si>
  <si>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</si>
  <si>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</si>
  <si>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</si>
  <si>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</si>
  <si>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</si>
  <si>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</si>
  <si>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</si>
  <si>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</si>
  <si>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</si>
  <si>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</si>
  <si>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</si>
  <si>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</si>
  <si>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</si>
  <si>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</si>
  <si>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</si>
  <si>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</si>
  <si>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</si>
  <si>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</si>
  <si>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</si>
  <si>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</si>
  <si>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</si>
  <si>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</si>
  <si>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</si>
  <si>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</si>
  <si>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</si>
  <si>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</si>
  <si>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</si>
  <si>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</si>
  <si>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</si>
  <si>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</si>
  <si>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</si>
  <si>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</si>
  <si>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</si>
  <si>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</si>
  <si>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</si>
  <si>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</si>
  <si>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</si>
  <si>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</si>
  <si>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</si>
  <si>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</si>
  <si>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</si>
  <si>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</si>
  <si>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</si>
  <si>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</si>
  <si>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</si>
  <si>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</si>
  <si>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</si>
  <si>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</si>
  <si>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</si>
  <si>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</si>
  <si>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</si>
  <si>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</si>
  <si>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</si>
  <si>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</si>
  <si>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</si>
  <si>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</si>
  <si>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</si>
  <si>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</si>
  <si>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</si>
  <si>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</si>
  <si>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</si>
  <si>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</si>
  <si>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</si>
  <si>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</si>
  <si>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</si>
  <si>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</si>
  <si>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</si>
  <si>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</si>
  <si>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</si>
  <si>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</si>
  <si>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</si>
  <si>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</si>
  <si>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</si>
  <si>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</si>
  <si>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</si>
  <si>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</si>
  <si>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</si>
  <si>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</si>
  <si>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</si>
  <si>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</si>
  <si>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</si>
  <si>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</si>
  <si>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</si>
  <si>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</si>
  <si>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</si>
  <si>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</si>
  <si>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</si>
  <si>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</si>
  <si>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</si>
  <si>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</si>
  <si>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</si>
  <si>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</si>
  <si>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</si>
  <si>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</si>
  <si>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</si>
  <si>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</si>
  <si>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</si>
  <si>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</si>
  <si>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</si>
  <si>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</si>
  <si>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</si>
  <si>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</si>
  <si>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</si>
  <si>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</si>
  <si>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</si>
  <si>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</si>
  <si>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</si>
  <si>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</si>
  <si>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</si>
  <si>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</si>
  <si>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</si>
  <si>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</si>
  <si>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</si>
  <si>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</si>
  <si>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</si>
  <si>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</si>
  <si>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</si>
  <si>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</si>
  <si>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</si>
  <si>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</si>
  <si>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</si>
  <si>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</si>
  <si>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</si>
  <si>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</si>
  <si>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</si>
  <si>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</si>
  <si>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</si>
  <si>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</si>
  <si>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</si>
  <si>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</si>
  <si>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</si>
  <si>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</si>
  <si>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</si>
  <si>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</si>
  <si>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</si>
  <si>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</si>
  <si>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</si>
  <si>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</si>
  <si>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</si>
  <si>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</si>
  <si>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</si>
  <si>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</si>
  <si>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</si>
  <si>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</si>
  <si>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</si>
  <si>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</si>
  <si>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</si>
  <si>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</si>
  <si>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</si>
  <si>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</si>
  <si>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</si>
  <si>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</si>
  <si>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</si>
  <si>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</si>
  <si>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</si>
  <si>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</si>
  <si>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</si>
  <si>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</si>
  <si>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</si>
  <si>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</si>
  <si>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</si>
  <si>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</si>
  <si>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</si>
  <si>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</si>
  <si>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</si>
  <si>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</si>
  <si>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</si>
  <si>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</si>
  <si>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</si>
  <si>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</si>
  <si>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</si>
  <si>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</si>
  <si>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</si>
  <si>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</si>
  <si>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</si>
  <si>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</si>
  <si>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</si>
  <si>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</si>
  <si>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</si>
  <si>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</si>
  <si>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</si>
  <si>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</si>
  <si>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</si>
  <si>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</si>
  <si>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</si>
  <si>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</si>
  <si>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</si>
  <si>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</si>
  <si>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</si>
  <si>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</si>
  <si>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</si>
  <si>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</si>
  <si>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</si>
  <si>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</si>
  <si>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</si>
  <si>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</si>
  <si>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</si>
  <si>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</si>
  <si>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</si>
  <si>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</si>
  <si>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</si>
  <si>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</si>
  <si>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</si>
  <si>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</si>
  <si>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</si>
  <si>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</si>
  <si>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</si>
  <si>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</si>
  <si>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</si>
  <si>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</si>
  <si>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</si>
  <si>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</si>
  <si>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</si>
  <si>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</si>
  <si>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</si>
  <si>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</si>
  <si>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</si>
  <si>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</si>
  <si>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</si>
  <si>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</si>
  <si>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</si>
  <si>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</si>
  <si>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</si>
  <si>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</si>
  <si>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</si>
  <si>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</si>
  <si>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</si>
  <si>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</si>
  <si>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</si>
  <si>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</si>
  <si>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</si>
  <si>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</si>
  <si>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</si>
  <si>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</si>
  <si>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</si>
  <si>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</si>
  <si>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</si>
  <si>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</si>
  <si>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</si>
  <si>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</si>
  <si>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</si>
  <si>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</si>
  <si>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</si>
  <si>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</si>
  <si>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</si>
  <si>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</si>
  <si>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</si>
  <si>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</si>
  <si>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</si>
  <si>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</si>
  <si>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</si>
  <si>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</si>
  <si>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</si>
  <si>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</si>
  <si>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</si>
  <si>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</si>
  <si>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</si>
  <si>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</si>
  <si>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</si>
  <si>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</si>
  <si>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</si>
  <si>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</si>
  <si>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</si>
  <si>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</si>
  <si>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</si>
  <si>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</si>
  <si>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</si>
  <si>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</si>
  <si>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</si>
  <si>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</si>
  <si>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</si>
  <si>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</si>
  <si>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</si>
  <si>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</si>
  <si>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</si>
  <si>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</si>
  <si>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</si>
  <si>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</si>
  <si>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</si>
  <si>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</si>
  <si>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</si>
  <si>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</si>
  <si>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</si>
  <si>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</si>
  <si>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</si>
  <si>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</si>
  <si>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</si>
  <si>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</si>
  <si>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</si>
  <si>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</si>
  <si>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</si>
  <si>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</si>
  <si>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</si>
  <si>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</si>
  <si>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</si>
  <si>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</si>
  <si>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</si>
  <si>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</si>
  <si>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</si>
  <si>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</si>
  <si>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</si>
  <si>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</si>
  <si>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</si>
  <si>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</si>
  <si>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</si>
  <si>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</si>
  <si>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</si>
  <si>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</si>
  <si>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</si>
  <si>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</si>
  <si>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</si>
  <si>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</si>
  <si>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</si>
  <si>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</si>
  <si>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</si>
  <si>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</si>
  <si>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</si>
  <si>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</si>
  <si>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</si>
  <si>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</si>
  <si>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</si>
  <si>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</si>
  <si>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</si>
  <si>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</si>
  <si>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</si>
  <si>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</si>
  <si>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</si>
  <si>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</si>
  <si>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</si>
  <si>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</si>
  <si>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</si>
  <si>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</si>
  <si>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</si>
  <si>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</si>
  <si>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</si>
  <si>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</si>
  <si>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</si>
  <si>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</si>
  <si>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</si>
  <si>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</si>
  <si>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</si>
  <si>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</si>
  <si>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</si>
  <si>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</si>
  <si>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</si>
  <si>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</si>
  <si>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</si>
  <si>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</si>
  <si>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</si>
  <si>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</si>
  <si>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</si>
  <si>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</si>
  <si>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</si>
  <si>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</si>
  <si>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</si>
  <si>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</si>
  <si>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</si>
  <si>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</si>
  <si>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</si>
  <si>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</si>
  <si>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</si>
  <si>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</si>
  <si>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</si>
  <si>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</si>
  <si>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</si>
  <si>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</si>
  <si>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</si>
  <si>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</si>
  <si>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</si>
  <si>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</si>
  <si>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</si>
  <si>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</si>
  <si>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</si>
  <si>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</si>
  <si>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</si>
  <si>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</si>
  <si>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</si>
  <si>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</si>
  <si>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</si>
  <si>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</si>
  <si>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</si>
  <si>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</si>
  <si>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</si>
  <si>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</si>
  <si>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</si>
  <si>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</si>
  <si>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</si>
  <si>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</si>
  <si>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</si>
  <si>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</si>
  <si>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</si>
  <si>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</si>
  <si>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</si>
  <si>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</si>
  <si>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</si>
  <si>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</si>
  <si>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</si>
  <si>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</si>
  <si>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</si>
  <si>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</si>
  <si>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</si>
  <si>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</si>
  <si>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</si>
  <si>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</si>
  <si>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</si>
  <si>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</si>
  <si>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</si>
  <si>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</si>
  <si>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</si>
  <si>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</si>
  <si>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</si>
  <si>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</si>
  <si>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</si>
  <si>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</si>
  <si>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</si>
  <si>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</si>
  <si>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</si>
  <si>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</si>
  <si>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</si>
  <si>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</si>
  <si>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</si>
  <si>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</si>
  <si>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</si>
  <si>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</si>
  <si>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</si>
  <si>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</si>
  <si>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</si>
  <si>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</si>
  <si>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</si>
  <si>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</si>
  <si>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</si>
  <si>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</si>
  <si>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</si>
  <si>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</si>
  <si>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</si>
  <si>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</si>
  <si>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</si>
  <si>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</si>
  <si>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</si>
  <si>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</si>
  <si>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</si>
  <si>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</si>
  <si>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</si>
  <si>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</si>
  <si>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</si>
  <si>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</si>
  <si>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</si>
  <si>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</si>
  <si>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</si>
  <si>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</si>
  <si>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</si>
  <si>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</si>
  <si>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</si>
  <si>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</si>
  <si>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</si>
  <si>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</si>
  <si>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</si>
  <si>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</si>
  <si>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</si>
  <si>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</si>
  <si>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</si>
  <si>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</si>
  <si>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</si>
  <si>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</si>
  <si>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</si>
  <si>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</si>
  <si>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</si>
  <si>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</si>
  <si>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</si>
  <si>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</si>
  <si>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</si>
  <si>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</si>
  <si>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</si>
  <si>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</si>
  <si>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</si>
  <si>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</si>
  <si>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</si>
  <si>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</si>
  <si>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</si>
  <si>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</si>
  <si>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</si>
  <si>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</si>
  <si>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</si>
  <si>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</si>
  <si>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</si>
  <si>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</si>
  <si>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</si>
  <si>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</si>
  <si>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</si>
  <si>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</si>
  <si>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</si>
  <si>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</si>
  <si>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</si>
  <si>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</si>
  <si>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</si>
  <si>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</si>
  <si>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</si>
  <si>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</si>
  <si>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</si>
  <si>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</si>
  <si>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</si>
  <si>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</si>
  <si>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</si>
  <si>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</si>
  <si>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</si>
  <si>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</si>
  <si>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</si>
  <si>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</si>
  <si>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</si>
  <si>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</si>
  <si>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</si>
  <si>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</si>
  <si>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</si>
  <si>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</si>
  <si>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</si>
  <si>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</si>
  <si>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</si>
  <si>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</si>
  <si>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</si>
  <si>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</si>
  <si>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</si>
  <si>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</si>
  <si>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</si>
  <si>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</si>
  <si>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</si>
  <si>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</si>
  <si>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</si>
  <si>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</si>
  <si>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</si>
  <si>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</si>
  <si>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</si>
  <si>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</si>
  <si>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</si>
  <si>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</si>
  <si>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</si>
  <si>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</si>
  <si>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</si>
  <si>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</si>
  <si>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</si>
  <si>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</si>
  <si>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</si>
  <si>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</si>
  <si>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</si>
  <si>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</si>
  <si>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</si>
  <si>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</si>
  <si>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</si>
  <si>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</si>
  <si>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</si>
  <si>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</si>
  <si>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</si>
  <si>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</si>
  <si>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</si>
  <si>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</si>
  <si>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</si>
  <si>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</si>
  <si>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</si>
  <si>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</si>
  <si>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</si>
  <si>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</si>
  <si>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</si>
  <si>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</si>
  <si>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</si>
  <si>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</si>
  <si>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</si>
  <si>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</si>
  <si>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</si>
  <si>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</si>
  <si>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</si>
  <si>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</si>
  <si>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</si>
  <si>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</si>
  <si>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</si>
  <si>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</si>
  <si>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</si>
  <si>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</si>
  <si>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</si>
  <si>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</si>
  <si>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</si>
  <si>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</si>
  <si>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</si>
  <si>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</si>
  <si>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</si>
  <si>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</si>
  <si>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</si>
  <si>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</si>
  <si>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</si>
  <si>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</si>
  <si>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</si>
  <si>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</si>
  <si>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</si>
  <si>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</si>
  <si>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</si>
  <si>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</si>
  <si>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</si>
  <si>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</si>
  <si>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</si>
  <si>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</si>
  <si>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</si>
  <si>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</si>
  <si>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</si>
  <si>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</si>
  <si>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</si>
  <si>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</si>
  <si>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</si>
  <si>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</si>
  <si>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</si>
  <si>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</si>
  <si>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</si>
  <si>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</si>
  <si>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</si>
  <si>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</si>
  <si>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</si>
  <si>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</si>
  <si>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</si>
  <si>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</si>
  <si>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</si>
  <si>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</si>
  <si>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</si>
  <si>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</si>
  <si>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</si>
  <si>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</si>
  <si>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</si>
  <si>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</si>
  <si>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</si>
  <si>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</si>
  <si>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</si>
  <si>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</si>
  <si>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</si>
  <si>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</si>
  <si>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</si>
  <si>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</si>
  <si>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</si>
  <si>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</si>
  <si>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</si>
  <si>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</si>
  <si>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</si>
  <si>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</si>
  <si>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</si>
  <si>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</si>
  <si>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</si>
  <si>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</si>
  <si>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</si>
  <si>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</si>
  <si>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</si>
  <si>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</si>
  <si>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</si>
  <si>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</si>
  <si>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</si>
  <si>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</si>
  <si>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</si>
  <si>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</si>
  <si>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</si>
  <si>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</si>
  <si>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</si>
  <si>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</si>
  <si>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</si>
  <si>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</si>
  <si>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</si>
  <si>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</si>
  <si>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</si>
  <si>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</si>
  <si>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</si>
  <si>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</si>
  <si>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</si>
  <si>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</si>
  <si>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</si>
  <si>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</si>
  <si>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</si>
  <si>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</si>
  <si>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</si>
  <si>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</si>
  <si>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</si>
  <si>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</si>
  <si>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</si>
  <si>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</si>
  <si>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</si>
  <si>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</si>
  <si>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</si>
  <si>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</si>
  <si>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</si>
  <si>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</si>
  <si>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</si>
  <si>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</si>
  <si>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</si>
  <si>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</si>
  <si>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</si>
  <si>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</si>
  <si>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</si>
  <si>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</si>
  <si>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</si>
  <si>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</si>
  <si>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</si>
  <si>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</si>
  <si>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</si>
  <si>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</si>
  <si>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</si>
  <si>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</si>
  <si>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</si>
  <si>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</si>
  <si>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</si>
  <si>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</si>
  <si>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</si>
  <si>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</si>
  <si>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</si>
  <si>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</si>
  <si>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</si>
  <si>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</si>
  <si>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</si>
  <si>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</si>
  <si>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</si>
  <si>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</si>
  <si>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</si>
  <si>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</si>
  <si>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</si>
  <si>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</si>
  <si>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</si>
  <si>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</si>
  <si>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</si>
  <si>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</si>
  <si>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</si>
  <si>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</si>
  <si>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</si>
  <si>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</si>
  <si>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</si>
  <si>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</si>
  <si>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</si>
  <si>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</si>
  <si>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</si>
  <si>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</si>
  <si>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</si>
  <si>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</si>
  <si>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</si>
  <si>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</si>
  <si>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</si>
  <si>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</si>
  <si>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</si>
  <si>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</si>
  <si>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</si>
  <si>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</si>
  <si>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</si>
  <si>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</si>
  <si>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</si>
  <si>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</si>
  <si>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</si>
  <si>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</si>
  <si>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</si>
  <si>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</si>
  <si>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</si>
  <si>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</si>
  <si>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</si>
  <si>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</si>
  <si>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</si>
  <si>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</si>
  <si>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</si>
  <si>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</si>
  <si>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</si>
  <si>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</si>
  <si>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</si>
  <si>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</si>
  <si>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</si>
  <si>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</si>
  <si>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</si>
  <si>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</si>
  <si>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</si>
  <si>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</si>
  <si>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</si>
  <si>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</si>
  <si>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</si>
  <si>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</si>
  <si>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</si>
  <si>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</si>
  <si>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</si>
  <si>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</si>
  <si>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</si>
  <si>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</si>
  <si>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</si>
  <si>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</si>
  <si>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</si>
  <si>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</si>
  <si>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</si>
  <si>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</si>
  <si>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</si>
  <si>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</si>
  <si>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</si>
  <si>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</si>
  <si>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</si>
  <si>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</si>
  <si>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</si>
  <si>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</si>
  <si>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</si>
  <si>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</si>
  <si>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</si>
  <si>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</si>
  <si>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</si>
  <si>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</si>
  <si>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</si>
  <si>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</si>
  <si>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</si>
  <si>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</si>
  <si>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</si>
  <si>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</si>
  <si>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</si>
  <si>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</si>
  <si>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</si>
  <si>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</si>
  <si>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</si>
  <si>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</si>
  <si>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</si>
  <si>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</si>
  <si>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</si>
  <si>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</si>
  <si>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</si>
  <si>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</si>
  <si>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</si>
  <si>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</si>
  <si>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</si>
  <si>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</si>
  <si>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</si>
  <si>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</si>
  <si>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</si>
  <si>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</si>
  <si>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</si>
  <si>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</si>
  <si>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</si>
  <si>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</si>
  <si>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</si>
  <si>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</si>
  <si>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</si>
  <si>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</si>
  <si>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</si>
  <si>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</si>
  <si>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</si>
  <si>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</si>
  <si>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</si>
  <si>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</si>
  <si>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</si>
  <si>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</si>
  <si>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</si>
  <si>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</si>
  <si>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</si>
  <si>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</si>
  <si>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</si>
  <si>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</si>
  <si>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</si>
  <si>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</si>
  <si>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</si>
  <si>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</si>
  <si>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</si>
  <si>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</si>
  <si>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</si>
  <si>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</si>
  <si>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</si>
  <si>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</si>
  <si>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</si>
  <si>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</si>
  <si>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</si>
  <si>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</si>
  <si>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</si>
  <si>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</si>
  <si>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</si>
  <si>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</si>
  <si>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</si>
  <si>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</si>
  <si>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</si>
  <si>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</si>
  <si>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</si>
  <si>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</si>
  <si>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</si>
  <si>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</si>
  <si>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</si>
  <si>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</si>
  <si>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</si>
  <si>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</si>
  <si>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</si>
  <si>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</si>
  <si>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</si>
  <si>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</si>
  <si>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</si>
  <si>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</si>
  <si>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</si>
  <si>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</si>
  <si>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</si>
  <si>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</si>
  <si>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</si>
  <si>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</si>
  <si>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</si>
  <si>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</si>
  <si>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</si>
  <si>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</si>
  <si>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</si>
  <si>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</si>
  <si>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</si>
  <si>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</si>
  <si>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</si>
  <si>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</si>
  <si>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</si>
  <si>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</si>
  <si>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</si>
  <si>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</si>
  <si>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</si>
  <si>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</si>
  <si>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</si>
  <si>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</si>
  <si>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</si>
  <si>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</si>
  <si>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</si>
  <si>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</si>
  <si>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</si>
  <si>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</si>
  <si>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</si>
  <si>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</si>
  <si>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</si>
  <si>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</si>
  <si>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</si>
  <si>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</si>
  <si>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</si>
  <si>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</si>
  <si>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</si>
  <si>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</si>
  <si>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</si>
  <si>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</si>
  <si>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</si>
  <si>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</si>
  <si>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</si>
  <si>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</si>
  <si>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</si>
  <si>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</si>
  <si>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</si>
  <si>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</si>
  <si>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</si>
  <si>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</si>
  <si>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</si>
  <si>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</si>
  <si>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</si>
  <si>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</si>
  <si>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</si>
  <si>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</si>
  <si>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</si>
  <si>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</si>
  <si>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</si>
  <si>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</si>
  <si>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</si>
  <si>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</si>
  <si>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</si>
  <si>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</si>
  <si>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</si>
  <si>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</si>
  <si>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</si>
  <si>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</si>
  <si>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</si>
  <si>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</si>
  <si>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</si>
  <si>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</si>
  <si>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</si>
  <si>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</si>
  <si>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</si>
  <si>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</si>
  <si>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</si>
  <si>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</si>
  <si>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</si>
  <si>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</si>
  <si>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</si>
  <si>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</si>
  <si>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</si>
  <si>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</si>
  <si>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</si>
  <si>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</si>
  <si>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</si>
  <si>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</si>
  <si>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</si>
  <si>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</si>
  <si>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</si>
  <si>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</si>
  <si>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</si>
  <si>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</si>
  <si>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</si>
  <si>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</si>
  <si>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</si>
  <si>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</si>
  <si>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</si>
  <si>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</si>
  <si>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</si>
  <si>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</si>
  <si>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</si>
  <si>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</si>
  <si>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</si>
  <si>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</si>
  <si>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</si>
  <si>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</si>
  <si>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</si>
  <si>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</si>
  <si>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</si>
  <si>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</si>
  <si>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</si>
  <si>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</si>
  <si>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</si>
  <si>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</si>
  <si>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</si>
  <si>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</si>
  <si>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</si>
  <si>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</si>
  <si>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</si>
  <si>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</si>
  <si>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</si>
  <si>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</si>
  <si>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</si>
  <si>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</si>
  <si>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</si>
  <si>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</si>
  <si>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</si>
  <si>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</si>
  <si>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</si>
  <si>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</si>
  <si>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</si>
  <si>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</si>
  <si>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</si>
  <si>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</si>
  <si>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</si>
  <si>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</si>
  <si>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</si>
  <si>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</si>
  <si>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</si>
  <si>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</si>
  <si>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</si>
  <si>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</si>
  <si>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</si>
  <si>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</si>
  <si>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</si>
  <si>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</si>
  <si>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</si>
  <si>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</si>
  <si>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</si>
  <si>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</si>
  <si>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</si>
  <si>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</si>
  <si>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</si>
  <si>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</si>
  <si>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</si>
  <si>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</si>
  <si>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</si>
  <si>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</si>
  <si>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</si>
  <si>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</si>
  <si>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</si>
  <si>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</si>
  <si>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</si>
  <si>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</si>
  <si>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</si>
  <si>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</si>
  <si>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</si>
  <si>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</si>
  <si>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</si>
  <si>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</si>
  <si>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</si>
  <si>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</si>
  <si>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</si>
  <si>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</si>
  <si>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</si>
  <si>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</si>
  <si>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</si>
  <si>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</si>
  <si>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</si>
  <si>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</si>
  <si>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</si>
  <si>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</si>
  <si>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</si>
  <si>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</si>
  <si>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</si>
  <si>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</si>
  <si>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</si>
  <si>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</si>
  <si>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</si>
  <si>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</si>
  <si>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</si>
  <si>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</si>
  <si>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</si>
  <si>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</si>
  <si>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</si>
  <si>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</si>
  <si>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</si>
  <si>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</si>
  <si>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</si>
  <si>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</si>
  <si>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</si>
  <si>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</si>
  <si>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</si>
  <si>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</si>
  <si>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</si>
  <si>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</si>
  <si>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</si>
  <si>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</si>
  <si>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</si>
  <si>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</si>
  <si>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</si>
  <si>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</si>
  <si>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</si>
  <si>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</si>
  <si>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</si>
  <si>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</si>
  <si>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</si>
  <si>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</si>
  <si>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</si>
  <si>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</si>
  <si>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</si>
  <si>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</si>
  <si>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</si>
  <si>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</si>
  <si>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</si>
  <si>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</si>
  <si>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</si>
  <si>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</si>
  <si>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</si>
  <si>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</si>
  <si>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</si>
  <si>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</si>
  <si>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</si>
  <si>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</si>
  <si>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</si>
  <si>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</si>
  <si>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</si>
  <si>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</si>
  <si>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</si>
  <si>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</si>
  <si>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</si>
  <si>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</si>
  <si>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</si>
  <si>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</si>
  <si>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</si>
  <si>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</si>
  <si>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</si>
  <si>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</si>
  <si>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</si>
  <si>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</si>
  <si>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</si>
  <si>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</si>
  <si>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</si>
  <si>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</si>
  <si>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</si>
  <si>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</si>
  <si>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</si>
  <si>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</si>
  <si>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</si>
  <si>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</si>
  <si>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</si>
  <si>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</si>
  <si>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</si>
  <si>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</si>
  <si>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</si>
  <si>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</si>
  <si>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</si>
  <si>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</si>
  <si>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</si>
  <si>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</si>
  <si>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</si>
  <si>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</si>
  <si>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</si>
  <si>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</si>
  <si>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</si>
  <si>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</si>
  <si>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</si>
  <si>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</si>
  <si>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</si>
  <si>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</si>
  <si>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</si>
  <si>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</si>
  <si>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</si>
  <si>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</si>
  <si>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</si>
  <si>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</si>
  <si>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</si>
  <si>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</si>
  <si>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</si>
  <si>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</si>
  <si>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</si>
  <si>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</si>
  <si>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</si>
  <si>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</si>
  <si>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</si>
  <si>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</si>
  <si>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</si>
  <si>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</si>
  <si>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</si>
  <si>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</si>
  <si>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</si>
  <si>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</si>
  <si>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</si>
  <si>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</si>
  <si>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</si>
  <si>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</si>
  <si>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</si>
  <si>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</si>
  <si>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</si>
  <si>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</si>
  <si>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</si>
  <si>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</si>
  <si>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</si>
  <si>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</si>
  <si>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</si>
  <si>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</si>
  <si>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</si>
  <si>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</si>
  <si>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</si>
  <si>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</si>
  <si>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</si>
  <si>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</si>
  <si>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</si>
  <si>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</si>
  <si>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</si>
  <si>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</si>
  <si>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</si>
  <si>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</si>
  <si>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</si>
  <si>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</si>
  <si>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</si>
  <si>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</si>
  <si>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</si>
  <si>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</si>
  <si>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</si>
  <si>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</si>
  <si>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</si>
  <si>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</si>
  <si>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</si>
  <si>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</si>
  <si>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</si>
  <si>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</si>
  <si>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</si>
  <si>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</si>
  <si>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</si>
  <si>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</si>
  <si>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</si>
  <si>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</si>
  <si>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</si>
  <si>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</si>
  <si>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</si>
  <si>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</si>
  <si>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</si>
  <si>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</si>
  <si>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</si>
  <si>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</si>
  <si>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</si>
  <si>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</si>
  <si>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</si>
  <si>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</si>
  <si>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</si>
  <si>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</si>
  <si>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</si>
  <si>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</si>
  <si>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</si>
  <si>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</si>
  <si>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</si>
  <si>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</si>
  <si>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</si>
  <si>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</si>
  <si>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</si>
  <si>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</si>
  <si>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</si>
  <si>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</si>
  <si>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</si>
  <si>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</si>
  <si>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</si>
  <si>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</si>
  <si>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</si>
  <si>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</si>
  <si>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</si>
  <si>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</si>
  <si>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</si>
  <si>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</si>
  <si>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</si>
  <si>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</si>
  <si>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</si>
  <si>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</si>
  <si>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</si>
  <si>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</si>
  <si>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</si>
  <si>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</si>
  <si>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</si>
  <si>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</si>
  <si>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</si>
  <si>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</si>
  <si>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</si>
  <si>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</si>
  <si>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</si>
  <si>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</si>
  <si>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</si>
  <si>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</si>
  <si>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</si>
  <si>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</si>
  <si>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</si>
  <si>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</si>
  <si>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</si>
  <si>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</si>
  <si>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</si>
  <si>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</si>
  <si>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</si>
  <si>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</si>
  <si>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</si>
  <si>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</si>
  <si>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</si>
  <si>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</si>
  <si>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</si>
  <si>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</si>
  <si>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</si>
  <si>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</si>
  <si>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</si>
  <si>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</si>
  <si>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</si>
  <si>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</si>
  <si>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</si>
  <si>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</si>
  <si>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</si>
  <si>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</si>
  <si>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</si>
  <si>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</si>
  <si>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</si>
  <si>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</si>
  <si>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</si>
  <si>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</si>
  <si>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</si>
  <si>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</si>
  <si>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</si>
  <si>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</si>
  <si>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</si>
  <si>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</si>
  <si>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</si>
  <si>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</si>
  <si>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</si>
  <si>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</si>
  <si>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</si>
  <si>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</si>
  <si>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</si>
  <si>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</si>
  <si>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</si>
  <si>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</si>
  <si>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</si>
  <si>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</si>
  <si>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</si>
  <si>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</si>
  <si>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</si>
  <si>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</si>
  <si>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</si>
  <si>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</si>
  <si>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</si>
  <si>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</si>
  <si>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</si>
  <si>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</si>
  <si>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</si>
  <si>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</si>
  <si>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</si>
  <si>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</si>
  <si>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</si>
  <si>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</si>
  <si>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</si>
  <si>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</si>
  <si>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</si>
  <si>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</si>
  <si>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</si>
  <si>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</si>
  <si>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</si>
  <si>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</si>
  <si>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</si>
  <si>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</si>
  <si>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</si>
  <si>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</si>
  <si>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</si>
  <si>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</si>
  <si>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</si>
  <si>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</si>
  <si>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</si>
  <si>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</si>
  <si>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</si>
  <si>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</si>
  <si>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</si>
  <si>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</si>
  <si>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</si>
  <si>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</si>
  <si>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</si>
  <si>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</si>
  <si>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</si>
  <si>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</si>
  <si>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</si>
  <si>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</si>
  <si>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</si>
  <si>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</si>
  <si>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</si>
  <si>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</si>
  <si>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</si>
  <si>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</si>
  <si>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</si>
  <si>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</si>
  <si>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</si>
  <si>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</si>
  <si>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</si>
  <si>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</si>
  <si>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</si>
  <si>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</si>
  <si>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</si>
  <si>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</si>
  <si>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</si>
  <si>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</si>
  <si>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</si>
  <si>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</si>
  <si>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</si>
  <si>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</si>
  <si>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</si>
  <si>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</si>
  <si>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</si>
  <si>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</si>
  <si>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</si>
  <si>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</si>
  <si>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</si>
  <si>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</si>
  <si>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</si>
  <si>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</si>
  <si>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</si>
  <si>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</si>
  <si>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</si>
  <si>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</si>
  <si>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</si>
  <si>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</si>
  <si>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</si>
  <si>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</si>
  <si>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</si>
  <si>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</si>
  <si>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</si>
  <si>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</si>
  <si>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</si>
  <si>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</si>
  <si>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</si>
  <si>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</si>
  <si>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</si>
  <si>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</si>
  <si>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</si>
  <si>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</si>
  <si>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</si>
  <si>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</si>
  <si>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</si>
  <si>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</si>
  <si>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</si>
  <si>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</si>
  <si>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</si>
  <si>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</si>
  <si>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</si>
  <si>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</si>
  <si>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</si>
  <si>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</si>
  <si>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</si>
  <si>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</si>
  <si>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</si>
  <si>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</si>
  <si>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</si>
  <si>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</si>
  <si>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</si>
  <si>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</si>
  <si>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</si>
  <si>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</si>
  <si>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</si>
  <si>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</si>
  <si>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</si>
  <si>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</si>
  <si>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</si>
  <si>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</si>
  <si>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</si>
  <si>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</si>
  <si>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</si>
  <si>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</si>
  <si>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</si>
  <si>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</si>
  <si>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</si>
  <si>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</si>
  <si>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</si>
  <si>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</si>
  <si>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</si>
  <si>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</si>
  <si>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</si>
  <si>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</si>
  <si>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</si>
  <si>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</si>
  <si>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</si>
  <si>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</si>
  <si>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</si>
  <si>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</si>
  <si>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</si>
  <si>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</si>
  <si>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</si>
  <si>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</si>
  <si>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</si>
  <si>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</si>
  <si>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</si>
  <si>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</si>
  <si>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</si>
  <si>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</si>
  <si>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</si>
  <si>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</si>
  <si>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</si>
  <si>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</si>
  <si>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</si>
  <si>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</si>
  <si>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</si>
  <si>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</si>
  <si>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</si>
  <si>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</si>
  <si>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</si>
  <si>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</si>
  <si>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</si>
  <si>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</si>
  <si>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</si>
  <si>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</si>
  <si>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</si>
  <si>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</si>
  <si>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</si>
  <si>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</si>
  <si>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</si>
  <si>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</si>
  <si>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</si>
  <si>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</si>
  <si>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</si>
  <si>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</si>
  <si>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</si>
  <si>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</si>
  <si>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</si>
  <si>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</si>
  <si>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</si>
  <si>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</si>
  <si>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</si>
  <si>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</si>
  <si>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</si>
  <si>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</si>
  <si>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</si>
  <si>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</si>
  <si>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</si>
  <si>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</si>
  <si>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</si>
  <si>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</si>
  <si>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</si>
  <si>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</si>
  <si>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</si>
  <si>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</si>
  <si>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</si>
  <si>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</si>
  <si>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</si>
  <si>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</si>
  <si>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</si>
  <si>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</si>
  <si>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</si>
  <si>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</si>
  <si>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</si>
  <si>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</si>
  <si>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</si>
  <si>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</si>
  <si>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</si>
  <si>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</si>
  <si>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</si>
  <si>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</si>
  <si>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</si>
  <si>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</si>
  <si>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</si>
  <si>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</si>
  <si>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</si>
  <si>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</si>
  <si>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</si>
  <si>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</si>
  <si>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</si>
  <si>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</si>
  <si>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</si>
  <si>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</si>
  <si>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</si>
  <si>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</si>
  <si>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</si>
  <si>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</si>
  <si>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</si>
  <si>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</si>
  <si>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</si>
  <si>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</si>
  <si>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</si>
  <si>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</si>
  <si>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</si>
  <si>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</si>
  <si>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</si>
  <si>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</si>
  <si>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</si>
  <si>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</si>
  <si>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</si>
  <si>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</si>
  <si>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</si>
  <si>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</si>
  <si>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</si>
  <si>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</si>
  <si>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</si>
  <si>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</si>
  <si>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</si>
  <si>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</si>
  <si>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</si>
  <si>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</si>
  <si>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</si>
  <si>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</si>
  <si>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</si>
  <si>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</si>
  <si>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</si>
  <si>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</si>
  <si>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</si>
  <si>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</si>
  <si>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</si>
  <si>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</si>
  <si>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</si>
  <si>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</si>
  <si>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</si>
  <si>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</si>
  <si>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</si>
  <si>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</si>
  <si>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</si>
  <si>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</si>
  <si>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</si>
  <si>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</si>
  <si>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</si>
  <si>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</si>
  <si>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</si>
  <si>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</si>
  <si>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</si>
  <si>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</si>
  <si>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</si>
  <si>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</si>
  <si>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</si>
  <si>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</si>
  <si>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</si>
  <si>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</si>
  <si>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</si>
  <si>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</si>
  <si>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</si>
  <si>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</si>
  <si>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</si>
  <si>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</si>
  <si>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</si>
  <si>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</si>
  <si>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</si>
  <si>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</si>
  <si>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</si>
  <si>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</si>
  <si>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</si>
  <si>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</si>
  <si>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</si>
  <si>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</si>
  <si>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</si>
  <si>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</si>
  <si>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</si>
  <si>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</si>
  <si>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</si>
  <si>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</si>
  <si>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</si>
  <si>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</si>
  <si>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</si>
  <si>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</si>
  <si>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</si>
  <si>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</si>
  <si>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</si>
  <si>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</si>
  <si>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</si>
  <si>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</si>
  <si>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</si>
  <si>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</si>
  <si>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</si>
  <si>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</si>
  <si>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</si>
  <si>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</si>
  <si>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</si>
  <si>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</si>
  <si>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</si>
  <si>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</si>
  <si>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</si>
  <si>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</si>
  <si>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</si>
  <si>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</si>
  <si>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</si>
  <si>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</si>
  <si>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</si>
  <si>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</si>
  <si>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</si>
  <si>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</si>
  <si>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</si>
  <si>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</si>
  <si>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</si>
  <si>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</si>
  <si>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</si>
  <si>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</si>
  <si>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</si>
  <si>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</si>
  <si>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</si>
  <si>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</si>
  <si>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</si>
  <si>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</si>
  <si>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</si>
  <si>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</si>
  <si>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</si>
  <si>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</si>
  <si>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</si>
  <si>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</si>
  <si>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</si>
  <si>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</si>
  <si>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</si>
  <si>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</si>
  <si>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</si>
  <si>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</si>
  <si>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</si>
  <si>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</si>
  <si>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</si>
  <si>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</si>
  <si>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</si>
  <si>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</si>
  <si>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</si>
  <si>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</si>
  <si>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</si>
  <si>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</si>
  <si>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</si>
  <si>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</si>
  <si>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</si>
  <si>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</si>
  <si>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</si>
  <si>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</si>
  <si>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</si>
  <si>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</si>
  <si>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</si>
  <si>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</si>
  <si>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</si>
  <si>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</si>
  <si>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</si>
  <si>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</si>
  <si>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</si>
  <si>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</si>
  <si>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</si>
  <si>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</si>
  <si>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</si>
  <si>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</si>
  <si>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</si>
  <si>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</si>
  <si>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</si>
  <si>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</si>
  <si>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</si>
  <si>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</si>
  <si>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</si>
  <si>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</si>
  <si>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</si>
  <si>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</si>
  <si>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</si>
  <si>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</si>
  <si>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</si>
  <si>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</si>
  <si>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</si>
  <si>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</si>
  <si>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</si>
  <si>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</si>
  <si>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</si>
  <si>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</si>
  <si>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</si>
  <si>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</si>
  <si>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</si>
  <si>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</si>
  <si>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</si>
  <si>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</si>
  <si>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</si>
  <si>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</si>
  <si>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</si>
  <si>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</si>
  <si>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</si>
  <si>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</si>
  <si>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</si>
  <si>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</si>
  <si>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</si>
  <si>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</si>
  <si>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</si>
  <si>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</si>
  <si>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</si>
  <si>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</si>
  <si>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</si>
  <si>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</si>
  <si>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</si>
  <si>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</si>
  <si>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</si>
  <si>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</si>
  <si>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</si>
  <si>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</si>
  <si>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</si>
  <si>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</si>
  <si>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</si>
  <si>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</si>
  <si>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</si>
  <si>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</si>
  <si>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</si>
  <si>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</si>
  <si>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</si>
  <si>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</si>
  <si>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</si>
  <si>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</si>
  <si>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</si>
  <si>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</si>
  <si>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</si>
  <si>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</si>
  <si>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</si>
  <si>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</si>
  <si>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</si>
  <si>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</si>
  <si>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</si>
  <si>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</si>
  <si>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</si>
  <si>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</si>
  <si>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</si>
  <si>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</si>
  <si>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</si>
  <si>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</si>
  <si>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</si>
  <si>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</si>
  <si>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</si>
  <si>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</si>
  <si>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</si>
  <si>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</si>
  <si>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</si>
  <si>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</si>
  <si>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</si>
  <si>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</si>
  <si>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</si>
  <si>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</si>
  <si>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</si>
  <si>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</si>
  <si>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</si>
  <si>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</si>
  <si>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</si>
  <si>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</si>
  <si>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</si>
  <si>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</si>
  <si>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</si>
  <si>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</si>
  <si>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</si>
  <si>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</si>
  <si>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</si>
  <si>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</si>
  <si>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</si>
  <si>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</si>
  <si>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</si>
  <si>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</si>
  <si>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</si>
  <si>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</si>
  <si>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</si>
  <si>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</si>
  <si>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</si>
  <si>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</si>
  <si>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</si>
  <si>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</si>
  <si>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</si>
  <si>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</si>
  <si>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</si>
  <si>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</si>
  <si>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</si>
  <si>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</si>
  <si>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</si>
  <si>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</si>
  <si>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</si>
  <si>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</si>
  <si>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</si>
  <si>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</si>
  <si>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</si>
  <si>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</si>
  <si>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</si>
  <si>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</si>
  <si>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</si>
  <si>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</si>
  <si>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</si>
  <si>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</si>
  <si>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</si>
  <si>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</si>
  <si>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</si>
  <si>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</si>
  <si>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</si>
  <si>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</si>
  <si>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</si>
  <si>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</si>
  <si>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</si>
  <si>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</si>
  <si>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</si>
  <si>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</si>
  <si>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</si>
  <si>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</si>
  <si>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</si>
  <si>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</si>
  <si>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</si>
  <si>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</si>
  <si>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</si>
  <si>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</si>
  <si>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</si>
  <si>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</si>
  <si>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</si>
  <si>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</si>
  <si>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</si>
  <si>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</si>
  <si>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</si>
  <si>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</si>
  <si>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</si>
  <si>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</si>
  <si>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</si>
  <si>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</si>
  <si>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</si>
  <si>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</si>
  <si>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</si>
  <si>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</si>
  <si>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</si>
  <si>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</si>
  <si>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</si>
  <si>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</si>
  <si>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</si>
  <si>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</si>
  <si>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</si>
  <si>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</si>
  <si>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</si>
  <si>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</si>
  <si>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</si>
  <si>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</si>
  <si>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</si>
  <si>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</si>
  <si>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</si>
  <si>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</si>
  <si>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</si>
  <si>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</si>
  <si>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</si>
  <si>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</si>
  <si>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</si>
  <si>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</si>
  <si>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</si>
  <si>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</si>
  <si>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</si>
  <si>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</si>
  <si>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</si>
  <si>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</si>
  <si>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</si>
  <si>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</si>
  <si>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</si>
  <si>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</si>
  <si>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</si>
  <si>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</si>
  <si>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</si>
  <si>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</si>
  <si>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</si>
  <si>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</si>
  <si>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</si>
  <si>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</si>
  <si>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</si>
  <si>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</si>
  <si>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</si>
  <si>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</si>
  <si>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</si>
  <si>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</si>
  <si>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</si>
  <si>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</si>
  <si>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</si>
  <si>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</si>
  <si>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</si>
  <si>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</si>
  <si>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</si>
  <si>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</si>
  <si>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</si>
  <si>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</si>
  <si>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</si>
  <si>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</si>
  <si>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</si>
  <si>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</si>
  <si>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</si>
  <si>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</si>
  <si>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</si>
  <si>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</si>
  <si>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</si>
  <si>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</si>
  <si>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</si>
  <si>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</si>
  <si>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</si>
  <si>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</si>
  <si>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</si>
  <si>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</si>
  <si>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</si>
  <si>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</si>
  <si>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</si>
  <si>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</si>
  <si>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</si>
  <si>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</si>
  <si>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</si>
  <si>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</si>
  <si>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</si>
  <si>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</si>
  <si>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</si>
  <si>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</si>
  <si>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</si>
  <si>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</si>
  <si>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</si>
  <si>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</si>
  <si>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</si>
  <si>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</si>
  <si>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</si>
  <si>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</si>
  <si>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</si>
  <si>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</si>
  <si>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</si>
  <si>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</si>
  <si>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</si>
  <si>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</si>
  <si>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</si>
  <si>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</si>
  <si>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</si>
  <si>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</si>
  <si>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</si>
  <si>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</si>
  <si>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</si>
  <si>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</si>
  <si>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</si>
  <si>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</si>
  <si>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</si>
  <si>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</si>
  <si>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</si>
  <si>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</si>
  <si>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</si>
  <si>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</si>
  <si>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</si>
  <si>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</si>
  <si>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</si>
  <si>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</si>
  <si>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</si>
  <si>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</si>
  <si>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</si>
  <si>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</si>
  <si>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</si>
  <si>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</si>
  <si>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</si>
  <si>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</si>
  <si>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</si>
  <si>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</si>
  <si>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</si>
  <si>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</si>
  <si>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</si>
  <si>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</si>
  <si>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</si>
  <si>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</si>
  <si>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</si>
  <si>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</si>
  <si>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</si>
  <si>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</si>
  <si>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</si>
  <si>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</si>
  <si>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</si>
  <si>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</si>
  <si>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</si>
  <si>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</si>
  <si>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</si>
  <si>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</si>
  <si>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</si>
  <si>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</si>
  <si>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</si>
  <si>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</si>
  <si>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</si>
  <si>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</si>
  <si>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</si>
  <si>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</si>
  <si>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</si>
  <si>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</si>
  <si>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</si>
  <si>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</si>
  <si>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</si>
  <si>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</si>
  <si>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</si>
  <si>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</si>
  <si>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</si>
  <si>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</si>
  <si>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</si>
  <si>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</si>
  <si>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</si>
  <si>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</si>
  <si>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</si>
  <si>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</si>
  <si>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</si>
  <si>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</si>
  <si>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</si>
  <si>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</si>
  <si>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</si>
  <si>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</si>
  <si>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</si>
  <si>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</si>
  <si>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</si>
  <si>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</si>
  <si>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</si>
  <si>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</si>
  <si>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</si>
  <si>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</si>
  <si>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</si>
  <si>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</si>
  <si>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</si>
  <si>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</si>
  <si>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</si>
  <si>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</si>
  <si>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</si>
  <si>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</si>
  <si>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</si>
  <si>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</si>
  <si>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</si>
  <si>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</si>
  <si>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</si>
  <si>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</si>
  <si>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</si>
  <si>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</si>
  <si>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</si>
  <si>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</si>
  <si>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</si>
  <si>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</si>
  <si>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</si>
  <si>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</si>
  <si>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</si>
  <si>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</si>
  <si>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</si>
  <si>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</si>
  <si>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</si>
  <si>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</si>
  <si>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</si>
  <si>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</si>
  <si>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</si>
  <si>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</si>
  <si>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</si>
  <si>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</si>
  <si>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</si>
  <si>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</si>
  <si>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</si>
  <si>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</si>
  <si>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</si>
  <si>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</si>
  <si>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</si>
  <si>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</si>
  <si>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</si>
  <si>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</si>
  <si>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</si>
  <si>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</si>
  <si>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</si>
  <si>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</si>
  <si>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</si>
  <si>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</si>
  <si>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</si>
  <si>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</si>
  <si>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</si>
  <si>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</si>
  <si>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</si>
  <si>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</si>
  <si>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</si>
  <si>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</si>
  <si>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</si>
  <si>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</si>
  <si>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</si>
  <si>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</si>
  <si>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</si>
  <si>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</si>
  <si>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</si>
  <si>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</si>
  <si>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</si>
  <si>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</si>
  <si>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</si>
  <si>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</si>
  <si>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</si>
  <si>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</si>
  <si>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</si>
  <si>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</si>
  <si>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</si>
  <si>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</si>
  <si>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</si>
  <si>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</si>
  <si>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</si>
  <si>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</si>
  <si>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</si>
  <si>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</si>
  <si>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</si>
  <si>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</si>
  <si>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</si>
  <si>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</si>
  <si>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</si>
  <si>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</si>
  <si>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</si>
  <si>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</si>
  <si>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</si>
  <si>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</si>
  <si>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</si>
  <si>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</si>
  <si>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</si>
  <si>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</si>
  <si>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</si>
  <si>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</si>
  <si>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</si>
  <si>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</si>
  <si>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</si>
  <si>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</si>
  <si>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</si>
  <si>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</si>
  <si>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</si>
  <si>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</si>
  <si>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</si>
  <si>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</si>
  <si>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</si>
  <si>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</si>
  <si>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</si>
  <si>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</si>
  <si>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</si>
  <si>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</si>
  <si>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</si>
  <si>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</si>
  <si>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</si>
  <si>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</si>
  <si>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</si>
  <si>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</si>
  <si>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</si>
  <si>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</si>
  <si>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</si>
  <si>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</si>
  <si>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</si>
  <si>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</si>
  <si>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</si>
  <si>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</si>
  <si>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</si>
  <si>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</si>
  <si>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</si>
  <si>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</si>
  <si>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</si>
  <si>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</si>
  <si>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</si>
  <si>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</si>
  <si>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</si>
  <si>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</si>
  <si>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</si>
  <si>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</si>
  <si>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</si>
  <si>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</si>
  <si>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</si>
  <si>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</si>
  <si>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</si>
  <si>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</si>
  <si>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</si>
  <si>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</si>
  <si>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</si>
  <si>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</si>
  <si>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</si>
  <si>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</si>
  <si>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</si>
  <si>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</si>
  <si>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</si>
  <si>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</si>
  <si>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</si>
  <si>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</si>
  <si>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</si>
  <si>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</si>
  <si>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</si>
  <si>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</si>
  <si>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</si>
  <si>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</si>
  <si>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</si>
  <si>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</si>
  <si>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</si>
  <si>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</si>
  <si>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</si>
  <si>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</si>
  <si>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</si>
  <si>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</si>
  <si>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</si>
  <si>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</si>
  <si>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</si>
  <si>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</si>
  <si>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</si>
  <si>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</si>
  <si>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</si>
  <si>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</si>
  <si>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</si>
  <si>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</si>
  <si>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</si>
  <si>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</si>
  <si>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</si>
  <si>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</si>
  <si>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</si>
  <si>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</si>
  <si>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</si>
  <si>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</si>
  <si>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</si>
  <si>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</si>
  <si>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</si>
  <si>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</si>
  <si>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</si>
  <si>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</si>
  <si>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</si>
  <si>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</si>
  <si>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</si>
  <si>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</si>
  <si>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</si>
  <si>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</si>
  <si>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</si>
  <si>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</si>
  <si>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</si>
  <si>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</si>
  <si>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</si>
  <si>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</si>
  <si>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</si>
  <si>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</si>
  <si>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</si>
  <si>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</si>
  <si>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</si>
  <si>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</si>
  <si>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</si>
  <si>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</si>
  <si>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</si>
  <si>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</si>
  <si>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</si>
  <si>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</si>
  <si>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</si>
  <si>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</si>
  <si>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</si>
  <si>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</si>
  <si>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</si>
  <si>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</si>
  <si>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</si>
  <si>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</si>
  <si>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</si>
  <si>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</si>
  <si>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</si>
  <si>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</si>
  <si>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</si>
  <si>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</si>
  <si>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</si>
  <si>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</si>
  <si>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</si>
  <si>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</si>
  <si>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</si>
  <si>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</si>
  <si>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</si>
  <si>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</si>
  <si>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</si>
  <si>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</si>
  <si>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</si>
  <si>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</si>
  <si>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</si>
  <si>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</si>
  <si>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</si>
  <si>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</si>
  <si>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</si>
  <si>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</si>
  <si>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</si>
  <si>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</si>
  <si>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</si>
  <si>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</si>
  <si>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</si>
  <si>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</si>
  <si>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</si>
  <si>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</si>
  <si>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</si>
  <si>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</si>
  <si>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</si>
  <si>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</si>
  <si>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</si>
  <si>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</si>
  <si>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</si>
  <si>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</si>
  <si>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</si>
  <si>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</si>
  <si>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</si>
  <si>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</si>
  <si>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</si>
  <si>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</si>
  <si>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</si>
  <si>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</si>
  <si>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</si>
  <si>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</si>
  <si>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</si>
  <si>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</si>
  <si>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</si>
  <si>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</si>
  <si>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</si>
  <si>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</si>
  <si>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</si>
  <si>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</si>
  <si>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</si>
  <si>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</si>
  <si>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</si>
  <si>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</si>
  <si>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</si>
  <si>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</si>
  <si>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</si>
  <si>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</si>
  <si>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</si>
  <si>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</si>
  <si>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</si>
  <si>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</si>
  <si>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</si>
  <si>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</si>
  <si>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</si>
  <si>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</si>
  <si>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</si>
  <si>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</si>
  <si>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</si>
  <si>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</si>
  <si>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</si>
  <si>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</si>
  <si>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</si>
  <si>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</si>
  <si>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</si>
  <si>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</si>
  <si>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</si>
  <si>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</si>
  <si>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</si>
  <si>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</si>
  <si>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</si>
  <si>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</si>
  <si>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</si>
  <si>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</si>
  <si>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</si>
  <si>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</si>
  <si>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</si>
  <si>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</si>
  <si>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</si>
  <si>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</si>
  <si>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</si>
  <si>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</si>
  <si>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</si>
  <si>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</si>
  <si>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</si>
  <si>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</si>
  <si>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</si>
  <si>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</si>
  <si>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</si>
  <si>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</si>
  <si>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</si>
  <si>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</si>
  <si>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</si>
  <si>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</si>
  <si>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</si>
  <si>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</si>
  <si>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</si>
  <si>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</si>
  <si>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</si>
  <si>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</si>
  <si>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</si>
  <si>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</si>
  <si>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</si>
  <si>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</si>
  <si>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</si>
  <si>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</si>
  <si>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</si>
  <si>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</si>
  <si>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</si>
  <si>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</si>
  <si>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</si>
  <si>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</si>
  <si>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</si>
  <si>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</si>
  <si>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</si>
  <si>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</si>
  <si>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</si>
  <si>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</si>
  <si>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</si>
  <si>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</si>
  <si>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</si>
  <si>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</si>
  <si>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</si>
  <si>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</si>
  <si>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</si>
  <si>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</si>
  <si>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</si>
  <si>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</si>
  <si>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</si>
  <si>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</si>
  <si>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</si>
  <si>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</si>
  <si>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</si>
  <si>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</si>
  <si>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</si>
  <si>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</si>
  <si>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</si>
  <si>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</si>
  <si>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</si>
  <si>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</si>
  <si>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</si>
  <si>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</si>
  <si>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</si>
  <si>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</si>
  <si>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</si>
  <si>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</si>
  <si>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</si>
  <si>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</si>
  <si>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</si>
  <si>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</si>
  <si>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</si>
  <si>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</si>
  <si>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</si>
  <si>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</si>
  <si>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</si>
  <si>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</si>
  <si>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</si>
  <si>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</si>
  <si>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</si>
  <si>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</si>
  <si>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</si>
  <si>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</si>
  <si>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</si>
  <si>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</si>
  <si>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</si>
  <si>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</si>
  <si>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</si>
  <si>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</si>
  <si>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</si>
  <si>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</si>
  <si>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</si>
  <si>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</si>
  <si>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</si>
  <si>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</si>
  <si>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</si>
  <si>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</si>
  <si>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</si>
  <si>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</si>
  <si>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</si>
  <si>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</si>
  <si>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</si>
  <si>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</si>
  <si>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</si>
  <si>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</si>
  <si>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</si>
  <si>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</si>
  <si>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</si>
  <si>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</si>
  <si>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</si>
  <si>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</si>
  <si>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</si>
  <si>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</si>
  <si>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</si>
  <si>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</si>
  <si>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</si>
  <si>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</si>
  <si>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</si>
  <si>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</si>
  <si>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</si>
  <si>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</si>
  <si>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</si>
  <si>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</si>
  <si>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</si>
  <si>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</si>
  <si>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</si>
  <si>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</si>
  <si>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</si>
  <si>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</si>
  <si>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</si>
  <si>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</si>
  <si>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</si>
  <si>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</si>
  <si>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</si>
  <si>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</si>
  <si>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</si>
  <si>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</si>
  <si>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</si>
  <si>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</si>
  <si>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</si>
  <si>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</si>
  <si>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</si>
  <si>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</si>
  <si>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</si>
  <si>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</si>
  <si>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</si>
  <si>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</si>
  <si>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</si>
  <si>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</si>
  <si>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</si>
  <si>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</si>
  <si>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</si>
  <si>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</si>
  <si>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</si>
  <si>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</si>
  <si>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</si>
  <si>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</si>
  <si>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</si>
  <si>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</si>
  <si>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</si>
  <si>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</si>
  <si>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</si>
  <si>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</si>
  <si>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</si>
  <si>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</si>
  <si>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</si>
  <si>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</si>
  <si>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</si>
  <si>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</si>
  <si>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</si>
  <si>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</si>
  <si>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</si>
  <si>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</si>
  <si>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</si>
  <si>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</si>
  <si>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</si>
  <si>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</si>
  <si>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</si>
  <si>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</si>
  <si>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</si>
  <si>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</si>
  <si>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</si>
  <si>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</si>
  <si>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</si>
  <si>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</si>
  <si>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</si>
  <si>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</si>
  <si>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</si>
  <si>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</si>
  <si>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</si>
  <si>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</si>
  <si>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</si>
  <si>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</si>
  <si>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</si>
  <si>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</si>
  <si>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</si>
  <si>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</si>
  <si>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</si>
  <si>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</si>
  <si>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</si>
  <si>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</si>
  <si>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</si>
  <si>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</si>
  <si>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</si>
  <si>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</si>
  <si>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</si>
  <si>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</si>
  <si>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</si>
  <si>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</si>
  <si>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</si>
  <si>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</si>
  <si>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</si>
  <si>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</si>
  <si>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</si>
  <si>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</si>
  <si>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</si>
  <si>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</si>
  <si>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</si>
  <si>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</si>
  <si>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</si>
  <si>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</si>
  <si>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</si>
  <si>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</si>
  <si>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</si>
  <si>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</si>
  <si>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</si>
  <si>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</si>
  <si>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</si>
  <si>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</si>
  <si>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</si>
  <si>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</si>
  <si>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</si>
  <si>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</si>
  <si>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</si>
  <si>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</si>
  <si>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</si>
  <si>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</si>
  <si>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</si>
  <si>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</si>
  <si>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</si>
  <si>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</si>
  <si>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</si>
  <si>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</si>
  <si>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</si>
  <si>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</si>
  <si>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</si>
  <si>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</si>
  <si>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</si>
  <si>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</si>
  <si>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</si>
  <si>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</si>
  <si>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</si>
  <si>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</si>
  <si>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</si>
  <si>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</si>
  <si>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</si>
  <si>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</si>
  <si>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</si>
  <si>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</si>
  <si>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</si>
  <si>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</si>
  <si>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</si>
  <si>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</si>
  <si>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</si>
  <si>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</si>
  <si>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</si>
  <si>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</si>
  <si>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</si>
  <si>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</si>
  <si>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</si>
  <si>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</si>
  <si>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</si>
  <si>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</si>
  <si>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</si>
  <si>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</si>
  <si>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</si>
  <si>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</si>
  <si>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</si>
  <si>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</si>
  <si>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</si>
  <si>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</si>
  <si>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</si>
  <si>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</si>
  <si>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</si>
  <si>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</si>
  <si>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</si>
  <si>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</si>
  <si>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</si>
  <si>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</si>
  <si>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</si>
  <si>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</si>
  <si>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</si>
  <si>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</si>
  <si>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</si>
  <si>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</si>
  <si>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</si>
  <si>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</si>
  <si>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</si>
  <si>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</si>
  <si>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</si>
  <si>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</si>
  <si>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</si>
  <si>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</si>
  <si>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</si>
  <si>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</si>
  <si>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</si>
  <si>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</si>
  <si>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</si>
  <si>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</si>
  <si>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</si>
  <si>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</si>
  <si>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</si>
  <si>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</si>
  <si>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</si>
  <si>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</si>
  <si>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</si>
  <si>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</si>
  <si>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</si>
  <si>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</si>
  <si>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</si>
  <si>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</si>
  <si>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</si>
  <si>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</si>
  <si>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</si>
  <si>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</si>
  <si>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</si>
  <si>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</si>
  <si>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</si>
  <si>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</si>
  <si>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</si>
  <si>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</si>
  <si>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</si>
  <si>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</si>
  <si>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</si>
  <si>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</si>
  <si>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</si>
  <si>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</si>
  <si>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</si>
  <si>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</si>
  <si>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</si>
  <si>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</si>
  <si>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</si>
  <si>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</si>
  <si>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</si>
  <si>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</si>
  <si>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</si>
  <si>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</si>
  <si>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</si>
  <si>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</si>
  <si>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</si>
  <si>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</si>
  <si>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</si>
  <si>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</si>
  <si>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</si>
  <si>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</si>
  <si>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</si>
  <si>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</si>
  <si>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</si>
  <si>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</si>
  <si>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</si>
  <si>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</si>
  <si>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</si>
  <si>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</si>
  <si>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</si>
  <si>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</si>
  <si>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</si>
  <si>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</si>
  <si>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</si>
  <si>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</si>
  <si>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</si>
  <si>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</si>
  <si>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</si>
  <si>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</si>
  <si>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</si>
  <si>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</si>
  <si>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</si>
  <si>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</si>
  <si>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</si>
  <si>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</si>
  <si>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</si>
  <si>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</si>
  <si>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</si>
  <si>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</si>
  <si>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</si>
  <si>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</si>
  <si>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</si>
  <si>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</si>
  <si>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</si>
  <si>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</si>
  <si>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</si>
  <si>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</si>
  <si>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</si>
  <si>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</si>
  <si>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</si>
  <si>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</si>
  <si>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</si>
  <si>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</si>
  <si>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</si>
  <si>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</si>
  <si>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</si>
  <si>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</si>
  <si>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</si>
  <si>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</si>
  <si>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</si>
  <si>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</si>
  <si>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</si>
  <si>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</si>
  <si>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</si>
  <si>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</si>
  <si>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</si>
  <si>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</si>
  <si>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</si>
  <si>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</si>
  <si>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</si>
  <si>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</si>
  <si>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</si>
  <si>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</si>
  <si>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</si>
  <si>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</si>
  <si>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</si>
  <si>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</si>
  <si>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</si>
  <si>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</si>
  <si>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</si>
  <si>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</si>
  <si>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</si>
  <si>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</si>
  <si>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</si>
  <si>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</si>
  <si>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</si>
  <si>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</si>
  <si>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</si>
  <si>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</si>
  <si>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</si>
  <si>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</si>
  <si>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</si>
  <si>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</si>
  <si>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</si>
  <si>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</si>
  <si>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</si>
  <si>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</si>
  <si>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</si>
  <si>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</si>
  <si>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</si>
  <si>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</si>
  <si>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</si>
  <si>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</si>
  <si>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</si>
  <si>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</si>
  <si>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</si>
  <si>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</si>
  <si>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</si>
  <si>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</si>
  <si>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</si>
  <si>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</si>
  <si>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</si>
  <si>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</si>
  <si>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</si>
  <si>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</si>
  <si>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</si>
  <si>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</si>
  <si>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</si>
  <si>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</si>
  <si>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</si>
  <si>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</si>
  <si>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</si>
  <si>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</si>
  <si>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</si>
  <si>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</si>
  <si>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</si>
  <si>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</si>
  <si>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</si>
  <si>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</si>
  <si>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</si>
  <si>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</si>
  <si>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</si>
  <si>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</si>
  <si>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</si>
  <si>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</si>
  <si>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</si>
  <si>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</si>
  <si>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</si>
  <si>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</si>
  <si>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</si>
  <si>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</si>
  <si>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</si>
  <si>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</si>
  <si>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</si>
  <si>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</si>
  <si>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</si>
  <si>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</si>
  <si>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</si>
  <si>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</si>
  <si>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</si>
  <si>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</si>
  <si>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</si>
  <si>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</si>
  <si>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</si>
  <si>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</si>
  <si>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</si>
  <si>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</si>
  <si>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</si>
  <si>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</si>
  <si>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</si>
  <si>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</si>
  <si>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</si>
  <si>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</si>
  <si>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</si>
  <si>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</si>
  <si>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</si>
  <si>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</si>
  <si>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</si>
  <si>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</si>
  <si>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</si>
  <si>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</si>
  <si>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</si>
  <si>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</si>
  <si>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</si>
  <si>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</si>
  <si>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</si>
  <si>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</si>
  <si>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</si>
  <si>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</si>
  <si>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</si>
  <si>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</si>
  <si>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</si>
  <si>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</si>
  <si>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</si>
  <si>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</si>
  <si>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</si>
  <si>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</si>
  <si>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</si>
  <si>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</si>
  <si>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</si>
  <si>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</si>
  <si>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</si>
  <si>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</si>
  <si>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</si>
  <si>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</si>
  <si>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</si>
  <si>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</si>
  <si>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</si>
  <si>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</si>
  <si>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</si>
  <si>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</si>
  <si>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</si>
  <si>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</si>
  <si>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</si>
  <si>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</si>
  <si>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</si>
  <si>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</si>
  <si>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</si>
  <si>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</si>
  <si>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</si>
  <si>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</si>
  <si>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</si>
  <si>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</si>
  <si>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</si>
  <si>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</si>
  <si>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</si>
  <si>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</si>
  <si>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</si>
  <si>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</si>
  <si>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</si>
  <si>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</si>
  <si>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</si>
  <si>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</si>
  <si>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</si>
  <si>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</si>
  <si>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</si>
  <si>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</si>
  <si>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</si>
  <si>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</si>
  <si>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</si>
  <si>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</si>
  <si>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</si>
  <si>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</si>
  <si>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</si>
  <si>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</si>
  <si>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</si>
  <si>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</si>
  <si>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</si>
  <si>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</si>
  <si>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</si>
  <si>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</si>
  <si>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</si>
  <si>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</si>
  <si>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</si>
  <si>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</si>
  <si>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</si>
  <si>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</si>
  <si>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</si>
  <si>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</si>
  <si>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</si>
  <si>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</si>
  <si>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</si>
  <si>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</si>
  <si>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</si>
  <si>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</si>
  <si>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</si>
  <si>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</si>
  <si>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</si>
  <si>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</si>
  <si>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</si>
  <si>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</si>
  <si>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</si>
  <si>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</si>
  <si>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</si>
  <si>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</si>
  <si>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</si>
  <si>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</si>
  <si>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</si>
  <si>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</si>
  <si>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</si>
  <si>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</si>
  <si>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</si>
  <si>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</si>
  <si>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</si>
  <si>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</si>
  <si>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</si>
  <si>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</si>
  <si>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</si>
  <si>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</si>
  <si>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</si>
  <si>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</si>
  <si>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</si>
  <si>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</si>
  <si>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</si>
  <si>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</si>
  <si>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</si>
  <si>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</si>
  <si>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</si>
  <si>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</si>
  <si>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</si>
  <si>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</si>
  <si>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</si>
  <si>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</si>
  <si>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</si>
  <si>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</si>
  <si>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</si>
  <si>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</si>
  <si>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</si>
  <si>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</si>
  <si>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</si>
  <si>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</si>
  <si>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</si>
  <si>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</si>
  <si>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</si>
  <si>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</si>
  <si>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</si>
  <si>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</si>
  <si>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</si>
  <si>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</si>
  <si>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</si>
  <si>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</si>
  <si>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</si>
  <si>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</si>
  <si>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</si>
  <si>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</si>
  <si>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</si>
  <si>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</si>
  <si>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</si>
  <si>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</si>
  <si>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</si>
  <si>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</si>
  <si>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</si>
  <si>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</si>
  <si>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</si>
  <si>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</si>
  <si>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</si>
  <si>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</si>
  <si>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</si>
  <si>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</si>
  <si>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</si>
  <si>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</si>
  <si>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</si>
  <si>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</si>
  <si>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</si>
  <si>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</si>
  <si>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</si>
  <si>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</si>
  <si>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</si>
  <si>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</si>
  <si>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</si>
  <si>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</si>
  <si>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</si>
  <si>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</si>
  <si>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</si>
  <si>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</si>
  <si>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</si>
  <si>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</si>
  <si>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</si>
  <si>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</si>
  <si>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</si>
  <si>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</si>
  <si>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</si>
  <si>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</si>
  <si>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</si>
  <si>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</si>
  <si>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</si>
  <si>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</si>
  <si>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</si>
  <si>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</si>
  <si>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</si>
  <si>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</si>
  <si>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</si>
  <si>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</si>
  <si>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</si>
  <si>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</si>
  <si>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</si>
  <si>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</si>
  <si>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</si>
  <si>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</si>
  <si>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</si>
  <si>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</si>
  <si>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</si>
  <si>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</si>
  <si>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</si>
  <si>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</si>
  <si>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</si>
  <si>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</si>
  <si>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</si>
  <si>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</si>
  <si>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</si>
  <si>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</si>
  <si>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</si>
  <si>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</si>
  <si>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</si>
  <si>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</si>
  <si>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</si>
  <si>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</si>
  <si>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</si>
  <si>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</si>
  <si>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</si>
  <si>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</si>
  <si>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</si>
  <si>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</si>
  <si>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</si>
  <si>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</si>
  <si>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</si>
  <si>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</si>
  <si>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</si>
  <si>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</si>
  <si>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</si>
  <si>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</si>
  <si>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</si>
  <si>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</si>
  <si>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</si>
  <si>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</si>
  <si>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</si>
  <si>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</si>
  <si>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</si>
  <si>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</si>
  <si>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</si>
  <si>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</si>
  <si>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</si>
  <si>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</si>
  <si>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</si>
  <si>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</si>
  <si>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</si>
  <si>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</si>
  <si>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</si>
  <si>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</si>
  <si>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</si>
  <si>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</si>
  <si>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</si>
  <si>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</si>
  <si>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</si>
  <si>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</si>
  <si>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</si>
  <si>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</si>
  <si>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</si>
  <si>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</si>
  <si>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</si>
  <si>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</si>
  <si>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</si>
  <si>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</si>
  <si>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</si>
  <si>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</si>
  <si>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</si>
  <si>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</si>
  <si>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</si>
  <si>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</si>
  <si>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</si>
  <si>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</si>
  <si>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</si>
  <si>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</si>
  <si>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</si>
  <si>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</si>
  <si>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</si>
  <si>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</si>
  <si>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</si>
  <si>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</si>
  <si>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</si>
  <si>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</si>
  <si>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</si>
  <si>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</si>
  <si>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</si>
  <si>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</si>
  <si>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</si>
  <si>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</si>
  <si>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</si>
  <si>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</si>
  <si>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</si>
  <si>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</si>
  <si>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</si>
  <si>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</si>
  <si>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</si>
  <si>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</si>
  <si>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</si>
  <si>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</si>
  <si>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</si>
  <si>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</si>
  <si>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</si>
  <si>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</si>
  <si>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</si>
  <si>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</si>
  <si>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</si>
  <si>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</si>
  <si>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</si>
  <si>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</si>
  <si>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</si>
  <si>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</si>
  <si>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</si>
  <si>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</si>
  <si>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</si>
  <si>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</si>
  <si>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</si>
  <si>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</si>
  <si>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</si>
  <si>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</si>
  <si>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</si>
  <si>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</si>
  <si>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</si>
  <si>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</si>
  <si>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</si>
  <si>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</si>
  <si>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</si>
  <si>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</si>
  <si>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</si>
  <si>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</si>
  <si>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</si>
  <si>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</si>
  <si>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</si>
  <si>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</si>
  <si>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</si>
  <si>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</si>
  <si>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</si>
  <si>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</si>
  <si>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</si>
  <si>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</si>
  <si>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</si>
  <si>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</si>
  <si>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</si>
  <si>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</si>
  <si>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</si>
  <si>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</si>
  <si>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</si>
  <si>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</si>
  <si>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</si>
  <si>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</si>
  <si>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</si>
  <si>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</si>
  <si>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</si>
  <si>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</si>
  <si>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</si>
  <si>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</si>
  <si>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</si>
  <si>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</si>
  <si>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</si>
  <si>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</si>
  <si>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</si>
  <si>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</si>
  <si>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</si>
  <si>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</si>
  <si>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</si>
  <si>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</si>
  <si>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</si>
  <si>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</si>
  <si>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</si>
  <si>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</si>
  <si>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</si>
  <si>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</si>
  <si>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</si>
  <si>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</si>
  <si>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</si>
  <si>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</si>
  <si>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</si>
  <si>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</si>
  <si>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</si>
  <si>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</si>
  <si>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</si>
  <si>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</si>
  <si>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</si>
  <si>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</si>
  <si>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</si>
  <si>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</si>
  <si>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</si>
  <si>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</si>
  <si>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</si>
  <si>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</si>
  <si>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</si>
  <si>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</si>
  <si>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</si>
  <si>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</si>
  <si>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</si>
  <si>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</si>
  <si>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</si>
  <si>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</si>
  <si>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</si>
  <si>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</si>
  <si>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</si>
  <si>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</si>
  <si>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</si>
  <si>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</si>
  <si>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</si>
  <si>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</si>
  <si>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</si>
  <si>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</si>
  <si>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</si>
  <si>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</si>
  <si>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</si>
  <si>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</si>
  <si>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</si>
  <si>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</si>
  <si>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</si>
  <si>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</si>
  <si>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</si>
  <si>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</si>
  <si>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</si>
  <si>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</si>
  <si>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</si>
  <si>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</si>
  <si>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</si>
  <si>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</si>
  <si>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</si>
  <si>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</si>
  <si>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</si>
  <si>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</si>
  <si>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</si>
  <si>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</si>
  <si>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</si>
  <si>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</si>
  <si>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</si>
  <si>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</si>
  <si>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</si>
  <si>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</si>
  <si>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</si>
  <si>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</si>
  <si>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</si>
  <si>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</si>
  <si>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</si>
  <si>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</si>
  <si>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</si>
  <si>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</si>
  <si>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</si>
  <si>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</si>
  <si>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</si>
  <si>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</si>
  <si>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</si>
  <si>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</si>
  <si>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</si>
  <si>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</si>
  <si>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</si>
  <si>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</si>
  <si>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</si>
  <si>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</si>
  <si>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</si>
  <si>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</si>
  <si>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</si>
  <si>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</si>
  <si>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</si>
  <si>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</si>
  <si>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</si>
  <si>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</si>
  <si>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</si>
  <si>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</si>
  <si>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</si>
  <si>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</si>
  <si>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</si>
  <si>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</si>
  <si>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</si>
  <si>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</si>
  <si>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</si>
  <si>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</si>
  <si>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</si>
  <si>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</si>
  <si>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</si>
  <si>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</si>
  <si>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</si>
  <si>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</si>
  <si>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</si>
  <si>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</si>
  <si>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</si>
  <si>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</si>
  <si>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</si>
  <si>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</si>
  <si>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</si>
  <si>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</si>
  <si>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</si>
  <si>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</si>
  <si>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</si>
  <si>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</si>
  <si>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</si>
  <si>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</si>
  <si>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</si>
  <si>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</si>
  <si>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</si>
  <si>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</si>
  <si>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</si>
  <si>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</si>
  <si>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</si>
  <si>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</si>
  <si>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</si>
  <si>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</si>
  <si>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</si>
  <si>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</si>
  <si>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</si>
  <si>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</si>
  <si>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</si>
  <si>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</si>
  <si>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</si>
  <si>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</si>
  <si>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</si>
  <si>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</si>
  <si>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</si>
  <si>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</si>
  <si>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</si>
  <si>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</si>
  <si>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</si>
  <si>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</si>
  <si>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</si>
  <si>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</si>
  <si>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</si>
  <si>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</si>
  <si>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</si>
  <si>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</si>
  <si>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</si>
  <si>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</si>
  <si>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</si>
  <si>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</si>
  <si>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</si>
  <si>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</si>
  <si>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</si>
  <si>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</si>
  <si>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</si>
  <si>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</si>
  <si>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</si>
  <si>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</si>
  <si>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</si>
  <si>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</si>
  <si>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</si>
  <si>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</si>
  <si>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</si>
  <si>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</si>
  <si>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</si>
  <si>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</si>
  <si>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</si>
  <si>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</si>
  <si>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</si>
  <si>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</si>
  <si>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</si>
  <si>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</si>
  <si>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</si>
  <si>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</si>
  <si>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</si>
  <si>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</si>
  <si>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</si>
  <si>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</si>
  <si>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</si>
  <si>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</si>
  <si>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</si>
  <si>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</si>
  <si>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</si>
  <si>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</si>
  <si>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</si>
  <si>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</si>
  <si>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</si>
  <si>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</si>
  <si>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</si>
  <si>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</si>
  <si>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</si>
  <si>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</si>
  <si>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</si>
  <si>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</si>
  <si>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</si>
  <si>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</si>
  <si>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</si>
  <si>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</si>
  <si>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</si>
  <si>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</si>
  <si>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</si>
  <si>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</si>
  <si>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</si>
  <si>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</si>
  <si>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</si>
  <si>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</si>
  <si>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</si>
  <si>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</si>
  <si>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</si>
  <si>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</si>
  <si>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</si>
  <si>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</si>
  <si>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</si>
  <si>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</si>
  <si>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</si>
  <si>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</si>
  <si>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</si>
  <si>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</si>
  <si>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</si>
  <si>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</si>
  <si>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</si>
  <si>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</si>
  <si>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</si>
  <si>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</si>
  <si>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</si>
  <si>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</si>
  <si>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</si>
  <si>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</si>
  <si>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</si>
  <si>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</si>
  <si>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</si>
  <si>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</si>
  <si>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</si>
  <si>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</si>
  <si>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</si>
  <si>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</si>
  <si>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</si>
  <si>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</si>
  <si>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</si>
  <si>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</si>
  <si>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</si>
  <si>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</si>
  <si>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</si>
  <si>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</si>
  <si>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</si>
  <si>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</si>
  <si>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</si>
  <si>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</si>
  <si>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</si>
  <si>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</si>
  <si>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</si>
  <si>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</si>
  <si>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</si>
  <si>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</si>
  <si>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</si>
  <si>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</si>
  <si>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</si>
  <si>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</si>
  <si>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</si>
  <si>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</si>
  <si>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</si>
  <si>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</si>
  <si>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</si>
  <si>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</si>
  <si>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</si>
  <si>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</si>
  <si>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</si>
  <si>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</si>
  <si>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</si>
  <si>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</si>
  <si>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</si>
  <si>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</si>
  <si>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</si>
  <si>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</si>
  <si>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</si>
  <si>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</si>
  <si>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</si>
  <si>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</si>
  <si>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</si>
  <si>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</si>
  <si>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</si>
  <si>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</si>
  <si>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</si>
  <si>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</si>
  <si>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</si>
  <si>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</si>
  <si>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</si>
  <si>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</si>
  <si>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</si>
  <si>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</si>
  <si>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</si>
  <si>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</si>
  <si>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</si>
  <si>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</si>
  <si>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</si>
  <si>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</si>
  <si>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</si>
  <si>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</si>
  <si>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</si>
  <si>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</si>
  <si>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</si>
  <si>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</si>
  <si>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</si>
  <si>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</si>
  <si>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</si>
  <si>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</si>
  <si>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</si>
  <si>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</si>
  <si>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</si>
  <si>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</si>
  <si>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</si>
  <si>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</si>
  <si>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</si>
  <si>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</si>
  <si>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</si>
  <si>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</si>
  <si>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</si>
  <si>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</si>
  <si>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</si>
  <si>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</si>
  <si>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</si>
  <si>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</si>
  <si>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</si>
  <si>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</si>
  <si>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</si>
  <si>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</si>
  <si>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</si>
  <si>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</si>
  <si>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</si>
  <si>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</si>
  <si>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</si>
  <si>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</si>
  <si>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</si>
  <si>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</si>
  <si>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</si>
  <si>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</si>
  <si>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</si>
  <si>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</si>
  <si>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</si>
  <si>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</si>
  <si>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</si>
  <si>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</si>
  <si>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</si>
  <si>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</si>
  <si>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</si>
  <si>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</si>
  <si>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</si>
  <si>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</si>
  <si>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</si>
  <si>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</si>
  <si>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</si>
  <si>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</si>
  <si>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</si>
  <si>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</si>
  <si>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</si>
  <si>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</si>
  <si>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</si>
  <si>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</si>
  <si>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</si>
  <si>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</si>
  <si>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</si>
  <si>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</si>
  <si>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</si>
  <si>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</si>
  <si>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</si>
  <si>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</si>
  <si>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</si>
  <si>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</si>
  <si>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</si>
  <si>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</si>
  <si>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</si>
  <si>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</si>
  <si>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</si>
  <si>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</si>
  <si>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</si>
  <si>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</si>
  <si>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</si>
  <si>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</si>
  <si>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</si>
  <si>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</si>
  <si>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</si>
  <si>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</si>
  <si>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</si>
  <si>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</si>
  <si>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</si>
  <si>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</si>
  <si>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</si>
  <si>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</si>
  <si>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</si>
  <si>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</si>
  <si>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</si>
  <si>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</si>
  <si>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</si>
  <si>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</si>
  <si>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</si>
  <si>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</si>
  <si>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</si>
  <si>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</si>
  <si>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</si>
  <si>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</si>
  <si>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</si>
  <si>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</si>
  <si>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</si>
  <si>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</si>
  <si>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</si>
  <si>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</si>
  <si>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</si>
  <si>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</si>
  <si>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</si>
  <si>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</si>
  <si>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</si>
  <si>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</si>
  <si>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</si>
  <si>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</si>
  <si>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</si>
  <si>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</si>
  <si>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</si>
  <si>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</si>
  <si>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</si>
  <si>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</si>
  <si>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</si>
  <si>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</si>
  <si>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</si>
  <si>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</si>
  <si>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</si>
  <si>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</si>
  <si>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</si>
  <si>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</si>
  <si>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</si>
  <si>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</si>
  <si>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</si>
  <si>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</si>
  <si>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</si>
  <si>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</si>
  <si>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</si>
  <si>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</si>
  <si>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</si>
  <si>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</si>
  <si>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</si>
  <si>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</si>
  <si>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</si>
  <si>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</si>
  <si>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</si>
  <si>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</si>
  <si>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</si>
  <si>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</si>
  <si>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</si>
  <si>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</si>
  <si>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</si>
  <si>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</si>
  <si>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</si>
  <si>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</si>
  <si>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</si>
  <si>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</si>
  <si>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</si>
  <si>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</si>
  <si>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</si>
  <si>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</si>
  <si>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</si>
  <si>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</si>
  <si>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</si>
  <si>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</si>
  <si>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</si>
  <si>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</si>
  <si>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</si>
  <si>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</si>
  <si>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</si>
  <si>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</si>
  <si>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</si>
  <si>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</si>
  <si>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</si>
  <si>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</si>
  <si>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</si>
  <si>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</si>
  <si>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</si>
  <si>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</si>
  <si>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</si>
  <si>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</si>
  <si>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</si>
  <si>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</si>
  <si>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</si>
  <si>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</si>
  <si>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</si>
  <si>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</si>
  <si>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</si>
  <si>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</si>
  <si>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</si>
  <si>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</si>
  <si>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</si>
  <si>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</si>
  <si>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</si>
  <si>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</si>
  <si>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</si>
  <si>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</si>
  <si>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</si>
  <si>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</si>
  <si>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</si>
  <si>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</si>
  <si>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</si>
  <si>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</si>
  <si>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</si>
  <si>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</si>
  <si>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</si>
  <si>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</si>
  <si>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</si>
  <si>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</si>
  <si>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</si>
  <si>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</si>
  <si>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</si>
  <si>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</si>
  <si>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</si>
  <si>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</si>
  <si>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</si>
  <si>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</si>
  <si>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</si>
  <si>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</si>
  <si>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</si>
  <si>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</si>
  <si>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</si>
  <si>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</si>
  <si>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</si>
  <si>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</si>
  <si>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</si>
  <si>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</si>
  <si>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</si>
  <si>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</si>
  <si>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</si>
  <si>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</si>
  <si>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</si>
  <si>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</si>
  <si>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</si>
  <si>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</si>
  <si>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</si>
  <si>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</si>
  <si>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</si>
  <si>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</si>
  <si>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</si>
  <si>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</si>
  <si>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</si>
  <si>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</si>
  <si>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</si>
  <si>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</si>
  <si>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</si>
  <si>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</si>
  <si>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</si>
  <si>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</si>
  <si>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</si>
  <si>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</si>
  <si>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</si>
  <si>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</si>
  <si>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</si>
  <si>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</si>
  <si>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</si>
  <si>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</si>
  <si>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</si>
  <si>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</si>
  <si>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</si>
  <si>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</si>
  <si>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</si>
  <si>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</si>
  <si>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</si>
  <si>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</si>
  <si>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</si>
  <si>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</si>
  <si>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</si>
  <si>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</si>
  <si>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</si>
  <si>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</si>
  <si>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</si>
  <si>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</si>
  <si>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</si>
  <si>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</si>
  <si>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</si>
  <si>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</si>
  <si>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</si>
  <si>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</si>
  <si>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</si>
  <si>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</si>
  <si>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</si>
  <si>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</si>
  <si>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</si>
  <si>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</si>
  <si>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</si>
  <si>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</si>
  <si>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</si>
  <si>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</si>
  <si>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</si>
  <si>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</si>
  <si>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</si>
  <si>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</si>
  <si>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</si>
  <si>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</si>
  <si>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</si>
  <si>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</si>
  <si>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</si>
  <si>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</si>
  <si>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</si>
  <si>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</si>
  <si>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</si>
  <si>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</si>
  <si>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</si>
  <si>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</si>
  <si>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</si>
  <si>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</si>
  <si>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</si>
  <si>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</si>
  <si>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</si>
  <si>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</si>
  <si>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</si>
  <si>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</si>
  <si>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</si>
  <si>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</si>
  <si>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</si>
  <si>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</si>
  <si>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</si>
  <si>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</si>
  <si>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</si>
  <si>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</si>
  <si>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</si>
  <si>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</si>
  <si>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</si>
  <si>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</si>
  <si>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</si>
  <si>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</si>
  <si>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</si>
  <si>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</si>
  <si>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</si>
  <si>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</si>
  <si>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</si>
  <si>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</si>
  <si>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</si>
  <si>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</si>
  <si>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</si>
  <si>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</si>
  <si>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</si>
  <si>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</si>
  <si>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</si>
  <si>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</si>
  <si>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</si>
  <si>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</si>
  <si>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</si>
  <si>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</si>
  <si>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</si>
  <si>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</si>
  <si>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</si>
  <si>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</si>
  <si>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</si>
  <si>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</si>
  <si>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</si>
  <si>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</si>
  <si>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</si>
  <si>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</si>
  <si>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</si>
  <si>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</si>
  <si>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</si>
  <si>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</si>
  <si>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</si>
  <si>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</si>
  <si>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</si>
  <si>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</si>
  <si>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</si>
  <si>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</si>
  <si>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</si>
  <si>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</si>
  <si>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</si>
  <si>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</si>
  <si>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</si>
  <si>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</si>
  <si>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</si>
  <si>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</si>
  <si>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</si>
  <si>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</si>
  <si>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</si>
  <si>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</si>
  <si>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</si>
  <si>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</si>
  <si>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</si>
  <si>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</si>
  <si>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</si>
  <si>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</si>
  <si>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</si>
  <si>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</si>
  <si>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</si>
  <si>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</si>
  <si>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</si>
  <si>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</si>
  <si>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</si>
  <si>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</si>
  <si>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</si>
  <si>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</si>
  <si>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</si>
  <si>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</si>
  <si>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</si>
  <si>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</si>
  <si>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</si>
  <si>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</si>
  <si>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</si>
  <si>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</si>
  <si>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</si>
  <si>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</si>
  <si>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</si>
  <si>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</si>
  <si>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</si>
  <si>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</si>
  <si>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</si>
  <si>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</si>
  <si>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</si>
  <si>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</si>
  <si>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</si>
  <si>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</si>
  <si>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</si>
  <si>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</si>
  <si>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</si>
  <si>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</si>
  <si>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</si>
  <si>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</si>
  <si>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</si>
  <si>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</si>
  <si>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</si>
  <si>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</si>
  <si>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</si>
  <si>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</si>
  <si>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</si>
  <si>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</si>
  <si>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</si>
  <si>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</si>
  <si>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</si>
  <si>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</si>
  <si>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</si>
  <si>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</si>
  <si>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</si>
  <si>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</si>
  <si>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</si>
  <si>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</si>
  <si>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</si>
  <si>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</si>
  <si>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</si>
  <si>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</si>
  <si>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</si>
  <si>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</si>
  <si>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</si>
  <si>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</si>
  <si>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</si>
  <si>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</si>
  <si>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</si>
  <si>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</si>
  <si>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</si>
  <si>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</si>
  <si>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</si>
  <si>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</si>
  <si>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</si>
  <si>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</si>
  <si>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</si>
  <si>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</si>
  <si>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</si>
  <si>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</si>
  <si>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</si>
  <si>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</si>
  <si>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</si>
  <si>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</si>
  <si>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</si>
  <si>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</si>
  <si>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</si>
  <si>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</si>
  <si>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</si>
  <si>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</si>
  <si>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</si>
  <si>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</si>
  <si>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</si>
  <si>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</si>
  <si>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</si>
  <si>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</si>
  <si>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</si>
  <si>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</si>
  <si>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</si>
  <si>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</si>
  <si>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</si>
  <si>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</si>
  <si>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</si>
  <si>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</si>
  <si>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</si>
  <si>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</si>
  <si>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</si>
  <si>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</si>
  <si>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</si>
  <si>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</si>
  <si>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</si>
  <si>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</si>
  <si>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</si>
  <si>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</si>
  <si>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</si>
  <si>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</si>
  <si>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</si>
  <si>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</si>
  <si>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</si>
  <si>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</si>
  <si>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</si>
  <si>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</si>
  <si>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</si>
  <si>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</si>
  <si>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</si>
  <si>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</si>
  <si>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</si>
  <si>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</si>
  <si>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</si>
  <si>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</si>
  <si>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</si>
  <si>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</si>
  <si>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</si>
  <si>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</si>
  <si>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</si>
  <si>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</si>
  <si>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</si>
  <si>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</si>
  <si>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</si>
  <si>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</si>
  <si>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</si>
  <si>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</si>
  <si>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</si>
  <si>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</si>
  <si>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</si>
  <si>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</si>
  <si>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</si>
  <si>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</si>
  <si>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</si>
  <si>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</si>
  <si>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</si>
  <si>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</si>
  <si>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</si>
  <si>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</si>
  <si>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</si>
  <si>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</si>
  <si>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</si>
  <si>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</si>
  <si>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</si>
  <si>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</si>
  <si>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</si>
  <si>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</si>
  <si>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</si>
  <si>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</si>
  <si>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</si>
  <si>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</si>
  <si>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</si>
  <si>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</si>
  <si>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</si>
  <si>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</si>
  <si>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</si>
  <si>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</si>
  <si>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</si>
  <si>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</si>
  <si>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</si>
  <si>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</si>
  <si>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</si>
  <si>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</si>
  <si>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</si>
  <si>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</si>
  <si>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</si>
  <si>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</si>
  <si>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</si>
  <si>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</si>
  <si>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</si>
  <si>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</si>
  <si>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</si>
  <si>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</si>
  <si>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</si>
  <si>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</si>
  <si>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</si>
  <si>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</si>
  <si>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</si>
  <si>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</si>
  <si>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</si>
  <si>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</si>
  <si>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</si>
  <si>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</si>
  <si>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</si>
  <si>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</si>
  <si>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</si>
  <si>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</si>
  <si>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</si>
  <si>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</si>
  <si>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</si>
  <si>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</si>
  <si>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</si>
  <si>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</si>
  <si>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</si>
  <si>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</si>
  <si>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</si>
  <si>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</si>
  <si>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</si>
  <si>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</si>
  <si>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</si>
  <si>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</si>
  <si>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</si>
  <si>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</si>
  <si>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</si>
  <si>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</si>
  <si>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</si>
  <si>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</si>
  <si>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</si>
  <si>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</si>
  <si>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</si>
  <si>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</si>
  <si>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</si>
  <si>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</si>
  <si>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</si>
  <si>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</si>
  <si>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</si>
  <si>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</si>
  <si>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</si>
  <si>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</si>
  <si>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</si>
  <si>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</si>
  <si>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</si>
  <si>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</si>
  <si>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</si>
  <si>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</si>
  <si>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</si>
  <si>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</si>
  <si>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</si>
  <si>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</si>
  <si>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</si>
  <si>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</si>
  <si>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</si>
  <si>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</si>
  <si>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</si>
  <si>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</si>
  <si>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</si>
  <si>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</si>
  <si>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</si>
  <si>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</si>
  <si>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</si>
  <si>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</si>
  <si>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</si>
  <si>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</si>
  <si>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</si>
  <si>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</si>
  <si>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</si>
  <si>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</si>
  <si>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</si>
  <si>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</si>
  <si>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</si>
  <si>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</si>
  <si>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</si>
  <si>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</si>
  <si>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</si>
  <si>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</si>
  <si>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</si>
  <si>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</si>
  <si>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</si>
  <si>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</si>
  <si>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</si>
  <si>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</si>
  <si>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</si>
  <si>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</si>
  <si>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</si>
  <si>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</si>
  <si>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</si>
  <si>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</si>
  <si>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</si>
  <si>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</si>
  <si>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</si>
  <si>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</si>
  <si>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</si>
  <si>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</si>
  <si>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</si>
  <si>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</si>
  <si>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</si>
  <si>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</si>
  <si>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</si>
  <si>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</si>
  <si>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</si>
  <si>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</si>
  <si>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</si>
  <si>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</si>
  <si>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</si>
  <si>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</si>
  <si>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</si>
  <si>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</si>
  <si>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</si>
  <si>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</si>
  <si>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</si>
  <si>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</si>
  <si>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</si>
  <si>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</si>
  <si>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</si>
  <si>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</si>
  <si>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</si>
  <si>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</si>
  <si>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</si>
  <si>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</si>
  <si>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</si>
  <si>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</si>
  <si>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</si>
  <si>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</si>
  <si>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</si>
  <si>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</si>
  <si>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</si>
  <si>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</si>
  <si>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</si>
  <si>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</si>
  <si>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</si>
  <si>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</si>
  <si>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</si>
  <si>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</si>
  <si>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</si>
  <si>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</si>
  <si>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</si>
  <si>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</si>
  <si>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</si>
  <si>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</si>
  <si>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</si>
  <si>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</si>
  <si>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</si>
  <si>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</si>
  <si>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</si>
  <si>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</si>
  <si>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</si>
  <si>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</si>
  <si>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</si>
  <si>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</si>
  <si>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</si>
  <si>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</si>
  <si>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</si>
  <si>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</si>
  <si>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</si>
  <si>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</si>
  <si>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</si>
  <si>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</si>
  <si>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</si>
  <si>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</si>
  <si>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</si>
  <si>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</si>
  <si>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</si>
  <si>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</si>
  <si>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</si>
  <si>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</si>
  <si>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</si>
  <si>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</si>
  <si>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</si>
  <si>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</si>
  <si>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</si>
  <si>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</si>
  <si>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</si>
  <si>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</si>
  <si>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</si>
  <si>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</si>
  <si>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</si>
  <si>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</si>
  <si>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</si>
  <si>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</si>
  <si>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</si>
  <si>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</si>
  <si>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</si>
  <si>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</si>
  <si>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</si>
  <si>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</si>
  <si>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</si>
  <si>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</si>
  <si>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</si>
  <si>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</si>
  <si>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</si>
  <si>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</si>
  <si>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</si>
  <si>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</si>
  <si>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</si>
  <si>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</si>
  <si>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</si>
  <si>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</si>
  <si>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</si>
  <si>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</si>
  <si>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</si>
  <si>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</si>
  <si>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</si>
  <si>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</si>
  <si>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</si>
  <si>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</si>
  <si>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</si>
  <si>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</si>
  <si>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</si>
  <si>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</si>
  <si>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</si>
  <si>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</si>
  <si>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</si>
  <si>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</si>
  <si>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</si>
  <si>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</si>
  <si>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</si>
  <si>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</si>
  <si>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</si>
  <si>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</si>
  <si>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</si>
  <si>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</si>
  <si>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</si>
  <si>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</si>
  <si>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</si>
  <si>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</si>
  <si>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</si>
  <si>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</si>
  <si>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</si>
  <si>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</si>
  <si>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</si>
  <si>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</si>
  <si>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</si>
  <si>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</si>
  <si>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</si>
  <si>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</si>
  <si>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</si>
  <si>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</si>
  <si>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</si>
  <si>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</si>
  <si>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</si>
  <si>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</si>
  <si>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</si>
  <si>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</si>
  <si>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</si>
  <si>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</si>
  <si>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</si>
  <si>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</si>
  <si>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</si>
  <si>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</si>
  <si>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</si>
  <si>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</si>
  <si>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</si>
  <si>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</si>
  <si>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</si>
  <si>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</si>
  <si>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</si>
  <si>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</si>
  <si>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</si>
  <si>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</si>
  <si>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</si>
  <si>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</si>
  <si>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</si>
  <si>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</si>
  <si>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</si>
  <si>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</si>
  <si>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</si>
  <si>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</si>
  <si>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</si>
  <si>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</si>
  <si>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</si>
  <si>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</si>
  <si>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</si>
  <si>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</si>
  <si>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</si>
  <si>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</si>
  <si>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</si>
  <si>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</si>
  <si>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</si>
  <si>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</si>
  <si>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</si>
  <si>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</si>
  <si>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</si>
  <si>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</si>
  <si>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</si>
  <si>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</si>
  <si>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</si>
  <si>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</si>
  <si>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</si>
  <si>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</si>
  <si>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</si>
  <si>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</si>
  <si>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</si>
  <si>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</si>
  <si>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</si>
  <si>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</si>
  <si>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</si>
  <si>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</si>
  <si>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</si>
  <si>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</si>
  <si>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</si>
  <si>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</si>
  <si>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</si>
  <si>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</si>
  <si>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</si>
  <si>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</si>
  <si>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</si>
  <si>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</si>
  <si>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</si>
  <si>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</si>
  <si>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</si>
  <si>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</si>
  <si>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</si>
  <si>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</si>
  <si>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</si>
  <si>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</si>
  <si>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</si>
  <si>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</si>
  <si>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</si>
  <si>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</si>
  <si>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</si>
  <si>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</si>
  <si>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</si>
  <si>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</si>
  <si>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</si>
  <si>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</si>
  <si>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</si>
  <si>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</si>
  <si>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</si>
  <si>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</si>
  <si>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</si>
  <si>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</si>
  <si>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</si>
  <si>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</si>
  <si>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</si>
  <si>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</si>
  <si>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</si>
  <si>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</si>
  <si>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</si>
  <si>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</si>
  <si>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</si>
  <si>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</si>
  <si>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</si>
  <si>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</si>
  <si>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</si>
  <si>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</si>
  <si>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</si>
  <si>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</si>
  <si>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</si>
  <si>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</si>
  <si>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</si>
  <si>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</si>
  <si>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</si>
  <si>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</si>
  <si>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</si>
  <si>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</si>
  <si>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</si>
  <si>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</si>
  <si>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</si>
  <si>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</si>
  <si>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</si>
  <si>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</si>
  <si>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</si>
  <si>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</si>
  <si>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</si>
  <si>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</si>
  <si>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</si>
  <si>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</si>
  <si>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</si>
  <si>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</si>
  <si>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</si>
  <si>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</si>
  <si>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</si>
  <si>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</si>
  <si>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</si>
  <si>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</si>
  <si>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</si>
  <si>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</si>
  <si>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</si>
  <si>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</si>
  <si>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</si>
  <si>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</si>
  <si>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</si>
  <si>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</si>
  <si>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</si>
  <si>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</si>
  <si>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</si>
  <si>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</si>
  <si>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</si>
  <si>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</si>
  <si>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</si>
  <si>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</si>
  <si>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</si>
  <si>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</si>
  <si>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</si>
  <si>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</si>
  <si>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</si>
  <si>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</si>
  <si>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</si>
  <si>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</si>
  <si>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</si>
  <si>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</si>
  <si>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</si>
  <si>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</si>
  <si>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</si>
  <si>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</si>
  <si>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</si>
  <si>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</si>
  <si>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</si>
  <si>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</si>
  <si>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</si>
  <si>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</si>
  <si>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</si>
  <si>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</si>
  <si>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</si>
  <si>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</si>
  <si>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</si>
  <si>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</si>
  <si>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</si>
  <si>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</si>
  <si>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</si>
  <si>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</si>
  <si>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</si>
  <si>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</si>
  <si>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</si>
  <si>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</si>
  <si>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</si>
  <si>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</si>
  <si>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</si>
  <si>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</si>
  <si>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</si>
  <si>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</si>
  <si>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</si>
  <si>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</si>
  <si>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</si>
  <si>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</si>
  <si>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</si>
  <si>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</si>
  <si>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</si>
  <si>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</si>
  <si>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</si>
  <si>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</si>
  <si>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</si>
  <si>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</si>
  <si>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</si>
  <si>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</si>
  <si>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</si>
  <si>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</si>
  <si>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</si>
  <si>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</si>
  <si>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</si>
  <si>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</si>
  <si>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</si>
  <si>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</si>
  <si>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</si>
  <si>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</si>
  <si>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</si>
  <si>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</si>
  <si>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</si>
  <si>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</si>
  <si>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</si>
  <si>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</si>
  <si>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</si>
  <si>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</si>
  <si>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</si>
  <si>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</si>
  <si>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</si>
  <si>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</si>
  <si>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</si>
  <si>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</si>
  <si>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</si>
  <si>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</si>
  <si>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</si>
  <si>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</si>
  <si>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</si>
  <si>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</si>
  <si>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</si>
  <si>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</si>
  <si>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</si>
  <si>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</si>
  <si>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</si>
  <si>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</si>
  <si>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</si>
  <si>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</si>
  <si>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</si>
  <si>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</si>
  <si>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</si>
  <si>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</si>
  <si>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</si>
  <si>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</si>
  <si>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</si>
  <si>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</si>
  <si>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</si>
  <si>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</si>
  <si>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</si>
  <si>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</si>
  <si>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</si>
  <si>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</si>
  <si>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</si>
  <si>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</si>
  <si>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</si>
  <si>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</si>
  <si>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</si>
  <si>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</si>
  <si>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</si>
  <si>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</si>
  <si>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</si>
  <si>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</si>
  <si>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</si>
  <si>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</si>
  <si>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</si>
  <si>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</si>
  <si>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</si>
  <si>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</si>
  <si>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</si>
  <si>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</si>
  <si>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</si>
  <si>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</si>
  <si>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</si>
  <si>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</si>
  <si>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</si>
  <si>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</si>
  <si>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</si>
  <si>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</si>
  <si>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</si>
  <si>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</si>
  <si>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</si>
  <si>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</si>
  <si>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</si>
  <si>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</si>
  <si>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</si>
  <si>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</si>
  <si>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</si>
  <si>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</si>
  <si>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</si>
  <si>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</si>
  <si>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</si>
  <si>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</si>
  <si>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</si>
  <si>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</si>
  <si>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</si>
  <si>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</si>
  <si>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</si>
  <si>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</si>
  <si>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</si>
  <si>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</si>
  <si>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</si>
  <si>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</si>
  <si>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</si>
  <si>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</si>
  <si>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</si>
  <si>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</si>
  <si>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</si>
  <si>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</si>
  <si>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</si>
  <si>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</si>
  <si>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</si>
  <si>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</si>
  <si>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</si>
  <si>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</si>
  <si>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</si>
  <si>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</si>
  <si>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</si>
  <si>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</si>
  <si>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</si>
  <si>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</si>
  <si>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</si>
  <si>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</si>
  <si>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</si>
  <si>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</si>
  <si>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</si>
  <si>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</si>
  <si>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</si>
  <si>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</si>
  <si>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</si>
  <si>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</si>
  <si>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</si>
  <si>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</si>
  <si>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</si>
  <si>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</si>
  <si>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</si>
  <si>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</si>
  <si>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</si>
  <si>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</si>
  <si>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</si>
  <si>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</si>
  <si>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</si>
  <si>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</si>
  <si>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</si>
  <si>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</si>
  <si>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</si>
  <si>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</si>
  <si>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</si>
  <si>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</si>
  <si>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</si>
  <si>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</si>
  <si>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</si>
  <si>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</si>
  <si>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</si>
  <si>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</si>
  <si>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</si>
  <si>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</si>
  <si>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</si>
  <si>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</si>
  <si>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</si>
  <si>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</si>
  <si>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</si>
  <si>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</si>
  <si>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</si>
  <si>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</si>
  <si>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</si>
  <si>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</si>
  <si>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</si>
  <si>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</si>
  <si>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</si>
  <si>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</si>
  <si>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</si>
  <si>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</si>
  <si>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</si>
  <si>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</si>
  <si>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</si>
  <si>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</si>
  <si>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</si>
  <si>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</si>
  <si>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</si>
  <si>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</si>
  <si>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</si>
  <si>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</si>
  <si>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</si>
  <si>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</si>
  <si>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</si>
  <si>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</si>
  <si>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</si>
  <si>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</si>
  <si>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</si>
  <si>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</si>
  <si>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</si>
  <si>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</si>
  <si>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</si>
  <si>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</si>
  <si>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</si>
  <si>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</si>
  <si>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</si>
  <si>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</si>
  <si>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</si>
  <si>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</si>
  <si>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</si>
  <si>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</si>
  <si>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</si>
  <si>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</si>
  <si>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</si>
  <si>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</si>
  <si>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</si>
  <si>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</si>
  <si>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</si>
  <si>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</si>
  <si>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</si>
  <si>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</si>
  <si>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</si>
  <si>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</si>
  <si>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</si>
  <si>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</si>
  <si>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</si>
  <si>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</si>
  <si>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</si>
  <si>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</si>
  <si>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</si>
  <si>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</si>
  <si>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</si>
  <si>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</si>
  <si>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</si>
  <si>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</si>
  <si>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</si>
  <si>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</si>
  <si>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</si>
  <si>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</si>
  <si>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</si>
  <si>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</si>
  <si>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</si>
  <si>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</si>
  <si>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</si>
  <si>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</si>
  <si>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</si>
  <si>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</si>
  <si>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</si>
  <si>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</si>
  <si>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</si>
  <si>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</si>
  <si>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</si>
  <si>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</si>
  <si>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</si>
  <si>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</si>
  <si>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</si>
  <si>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</si>
  <si>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</si>
  <si>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</si>
  <si>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</si>
  <si>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</si>
  <si>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</si>
  <si>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</si>
  <si>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</si>
  <si>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</si>
  <si>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</si>
  <si>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</si>
  <si>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</si>
  <si>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</si>
  <si>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</si>
  <si>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</si>
  <si>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</si>
  <si>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</si>
  <si>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</si>
  <si>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</si>
  <si>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</si>
  <si>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</si>
  <si>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</si>
  <si>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</si>
  <si>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</si>
  <si>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</si>
  <si>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</si>
  <si>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</si>
  <si>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</si>
  <si>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</si>
  <si>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</si>
  <si>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</si>
  <si>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</si>
  <si>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</si>
  <si>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</si>
  <si>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</si>
  <si>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</si>
  <si>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</si>
  <si>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</si>
  <si>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</si>
  <si>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</si>
  <si>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</si>
  <si>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</si>
  <si>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</si>
  <si>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</si>
  <si>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</si>
  <si>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</si>
  <si>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</si>
  <si>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</si>
  <si>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</si>
  <si>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</si>
  <si>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</si>
  <si>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</si>
  <si>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</si>
  <si>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</si>
  <si>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</si>
  <si>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</si>
  <si>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</si>
  <si>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</si>
  <si>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</si>
  <si>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</si>
  <si>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</si>
  <si>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</si>
  <si>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</si>
  <si>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</si>
  <si>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</si>
  <si>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</si>
  <si>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</si>
  <si>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</si>
  <si>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</si>
  <si>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</si>
  <si>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</si>
  <si>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</si>
  <si>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</si>
  <si>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</si>
  <si>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</si>
  <si>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</si>
  <si>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</si>
  <si>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</si>
  <si>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</si>
  <si>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</si>
  <si>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</si>
  <si>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</si>
  <si>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</si>
  <si>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</si>
  <si>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</si>
  <si>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</si>
  <si>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</si>
  <si>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</si>
  <si>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</si>
  <si>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</si>
  <si>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</si>
  <si>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</si>
  <si>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</si>
  <si>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</si>
  <si>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</si>
  <si>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</si>
  <si>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</si>
  <si>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</si>
  <si>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</si>
  <si>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</si>
  <si>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</si>
  <si>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</si>
  <si>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</si>
  <si>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</si>
  <si>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</si>
  <si>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</si>
  <si>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</si>
  <si>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</si>
  <si>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</si>
  <si>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</si>
  <si>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</si>
  <si>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</si>
  <si>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</si>
  <si>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</si>
  <si>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</si>
  <si>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</si>
  <si>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</si>
  <si>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</si>
  <si>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</si>
  <si>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</si>
  <si>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</si>
  <si>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</si>
  <si>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</si>
  <si>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</si>
  <si>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</si>
  <si>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</si>
  <si>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</si>
  <si>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</si>
  <si>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</si>
  <si>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</si>
  <si>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</si>
  <si>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</si>
  <si>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</si>
  <si>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</si>
  <si>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</si>
  <si>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</si>
  <si>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</si>
  <si>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</si>
  <si>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</si>
  <si>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</si>
  <si>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</si>
  <si>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</si>
  <si>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</si>
  <si>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</si>
  <si>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</si>
  <si>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</si>
  <si>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</si>
  <si>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</si>
  <si>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</si>
  <si>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</si>
  <si>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</si>
  <si>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</si>
  <si>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</si>
  <si>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</si>
  <si>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</si>
  <si>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</si>
  <si>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</si>
  <si>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</si>
  <si>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</si>
  <si>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</si>
  <si>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</si>
  <si>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</si>
  <si>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</si>
  <si>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</si>
  <si>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</si>
  <si>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</si>
  <si>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</si>
  <si>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</si>
  <si>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</si>
  <si>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</si>
  <si>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</si>
  <si>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</si>
  <si>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</si>
  <si>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</si>
  <si>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</si>
  <si>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</si>
  <si>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</si>
  <si>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</si>
  <si>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</si>
  <si>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</si>
  <si>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</si>
  <si>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</si>
  <si>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</si>
  <si>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</si>
  <si>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</si>
  <si>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</si>
  <si>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</si>
  <si>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</si>
  <si>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</si>
  <si>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</si>
  <si>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</si>
  <si>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</si>
  <si>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</si>
  <si>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</si>
  <si>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</si>
  <si>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</si>
  <si>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</si>
  <si>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</si>
  <si>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</si>
  <si>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</si>
  <si>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</si>
  <si>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</si>
  <si>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</si>
  <si>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</si>
  <si>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</si>
  <si>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</si>
  <si>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</si>
  <si>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</si>
  <si>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</si>
  <si>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</si>
  <si>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</si>
  <si>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</si>
  <si>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</si>
  <si>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</si>
  <si>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</si>
  <si>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</si>
  <si>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</si>
  <si>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</si>
  <si>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</si>
  <si>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</si>
  <si>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</si>
  <si>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</si>
  <si>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</si>
  <si>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</si>
  <si>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</si>
  <si>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</si>
  <si>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</si>
  <si>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</si>
  <si>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</si>
  <si>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</si>
  <si>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</si>
  <si>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</si>
  <si>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</si>
  <si>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</si>
  <si>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</si>
  <si>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</si>
  <si>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</si>
  <si>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</si>
  <si>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</si>
  <si>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</si>
  <si>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</si>
  <si>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</si>
  <si>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</si>
  <si>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</si>
  <si>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</si>
  <si>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</si>
  <si>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</si>
  <si>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</si>
  <si>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</si>
  <si>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</si>
  <si>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</si>
  <si>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</si>
  <si>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</si>
  <si>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</si>
  <si>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</si>
  <si>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</si>
  <si>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</si>
  <si>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</si>
  <si>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</si>
  <si>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</si>
  <si>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</si>
  <si>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</si>
  <si>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</si>
  <si>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</si>
  <si>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</si>
  <si>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</si>
  <si>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</si>
  <si>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</si>
  <si>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</si>
  <si>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</si>
  <si>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</si>
  <si>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</si>
  <si>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</si>
  <si>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</si>
  <si>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</si>
  <si>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</si>
  <si>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</si>
  <si>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</si>
  <si>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</si>
  <si>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</si>
  <si>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</si>
  <si>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</si>
  <si>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</si>
  <si>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</si>
  <si>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</si>
  <si>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</si>
  <si>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</si>
  <si>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</si>
  <si>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</si>
  <si>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</si>
  <si>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</si>
  <si>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</si>
  <si>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</si>
  <si>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</si>
  <si>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</si>
  <si>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</si>
  <si>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</si>
  <si>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</si>
  <si>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</si>
  <si>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</si>
  <si>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</si>
  <si>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</si>
  <si>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</si>
  <si>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</si>
  <si>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</si>
  <si>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</si>
  <si>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</si>
  <si>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</si>
  <si>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</si>
  <si>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</si>
  <si>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</si>
  <si>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</si>
  <si>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</si>
  <si>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</si>
  <si>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</si>
  <si>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</si>
  <si>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</si>
  <si>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</si>
  <si>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</si>
  <si>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</si>
  <si>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</si>
  <si>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</si>
  <si>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</si>
  <si>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</si>
  <si>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</si>
  <si>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</si>
  <si>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</si>
  <si>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</si>
  <si>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</si>
  <si>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</si>
  <si>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</si>
  <si>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</si>
  <si>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</si>
  <si>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</si>
  <si>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</si>
  <si>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</si>
  <si>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</si>
  <si>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</si>
  <si>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</si>
  <si>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</si>
  <si>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</si>
  <si>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</si>
  <si>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</si>
  <si>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</si>
  <si>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</si>
  <si>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</si>
  <si>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</si>
  <si>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</si>
  <si>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</si>
  <si>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</si>
  <si>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</si>
  <si>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</si>
  <si>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</si>
  <si>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</si>
  <si>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</si>
  <si>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</si>
  <si>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</si>
  <si>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</si>
  <si>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</si>
  <si>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</si>
  <si>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</si>
  <si>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</si>
  <si>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</si>
  <si>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</si>
  <si>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</si>
  <si>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</si>
  <si>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</si>
  <si>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</si>
  <si>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</si>
  <si>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</si>
  <si>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</si>
  <si>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</si>
  <si>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</si>
  <si>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</si>
  <si>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</si>
  <si>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</si>
  <si>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</si>
  <si>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</si>
  <si>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</si>
  <si>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</si>
  <si>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</si>
  <si>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</si>
  <si>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</si>
  <si>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</si>
  <si>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</si>
  <si>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</si>
  <si>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</si>
  <si>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</si>
  <si>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</si>
  <si>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</si>
  <si>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</si>
  <si>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</si>
  <si>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</si>
  <si>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</si>
  <si>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</si>
  <si>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</si>
  <si>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</si>
  <si>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</si>
  <si>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</si>
  <si>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</si>
  <si>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</si>
  <si>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</si>
  <si>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</si>
  <si>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</si>
  <si>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</si>
  <si>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</si>
  <si>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</si>
  <si>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</si>
  <si>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</si>
  <si>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</si>
  <si>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</si>
  <si>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</si>
  <si>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</si>
  <si>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</si>
  <si>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</si>
  <si>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</si>
  <si>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</si>
  <si>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</si>
  <si>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</si>
  <si>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</si>
  <si>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</si>
  <si>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</si>
  <si>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</si>
  <si>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</si>
  <si>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</si>
  <si>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</si>
  <si>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</si>
  <si>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</si>
  <si>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</si>
  <si>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</si>
  <si>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</si>
  <si>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</si>
  <si>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</si>
  <si>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</si>
  <si>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</si>
  <si>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</si>
  <si>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</si>
  <si>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</si>
  <si>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</si>
  <si>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</si>
  <si>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</si>
  <si>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</si>
  <si>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</si>
  <si>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</si>
  <si>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</si>
  <si>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</si>
  <si>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</si>
  <si>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</si>
  <si>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</si>
  <si>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</si>
  <si>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</si>
  <si>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</si>
  <si>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</si>
  <si>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</si>
  <si>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</si>
  <si>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</si>
  <si>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</si>
  <si>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</si>
  <si>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</si>
  <si>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</si>
  <si>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</si>
  <si>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</si>
  <si>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</si>
  <si>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</si>
  <si>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</si>
  <si>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</si>
  <si>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</si>
  <si>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</si>
  <si>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</si>
  <si>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</si>
  <si>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</si>
  <si>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</si>
  <si>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</si>
  <si>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</si>
  <si>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</si>
  <si>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</si>
  <si>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</si>
  <si>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</si>
  <si>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</si>
  <si>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</si>
  <si>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</si>
  <si>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</si>
  <si>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</si>
  <si>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</si>
  <si>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</si>
  <si>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</si>
  <si>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</si>
  <si>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</si>
  <si>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</si>
  <si>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</si>
  <si>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</si>
  <si>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</si>
  <si>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</si>
  <si>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</si>
  <si>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</si>
  <si>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</si>
  <si>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</si>
  <si>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</si>
  <si>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</si>
  <si>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</si>
  <si>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</si>
  <si>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</si>
  <si>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</si>
  <si>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</si>
  <si>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</si>
  <si>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</si>
  <si>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</si>
  <si>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</si>
  <si>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</si>
  <si>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</si>
  <si>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</si>
  <si>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</si>
  <si>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</si>
  <si>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</si>
  <si>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</si>
  <si>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</si>
  <si>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</si>
  <si>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</si>
  <si>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</si>
  <si>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</si>
  <si>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</si>
  <si>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</si>
  <si>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</si>
  <si>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</si>
  <si>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</si>
  <si>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</si>
  <si>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</si>
  <si>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</si>
  <si>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</si>
  <si>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</si>
  <si>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</si>
  <si>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</si>
  <si>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</si>
  <si>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</si>
  <si>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</si>
  <si>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</si>
  <si>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</si>
  <si>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</si>
  <si>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</si>
  <si>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</si>
  <si>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</si>
  <si>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</si>
  <si>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</si>
  <si>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</si>
  <si>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</si>
  <si>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</si>
  <si>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</si>
  <si>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</si>
  <si>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</si>
  <si>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</si>
  <si>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</si>
  <si>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</si>
  <si>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</si>
  <si>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</si>
  <si>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</si>
  <si>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</si>
  <si>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</si>
  <si>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</si>
  <si>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</si>
  <si>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</si>
  <si>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</si>
  <si>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</si>
  <si>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</si>
  <si>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</si>
  <si>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</si>
  <si>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</si>
  <si>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</si>
  <si>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</si>
  <si>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</si>
  <si>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</si>
  <si>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</si>
  <si>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</si>
  <si>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</si>
  <si>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</si>
  <si>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</si>
  <si>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</si>
  <si>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</si>
  <si>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</si>
  <si>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</si>
  <si>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</si>
  <si>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</si>
  <si>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</si>
  <si>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</si>
  <si>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</si>
  <si>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</si>
  <si>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</si>
  <si>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</si>
  <si>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</si>
  <si>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</si>
  <si>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</si>
  <si>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</si>
  <si>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</si>
  <si>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</si>
  <si>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</si>
  <si>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</si>
  <si>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</si>
  <si>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</si>
  <si>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</si>
  <si>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</si>
  <si>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</si>
  <si>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</si>
  <si>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</si>
  <si>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</si>
  <si>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</si>
  <si>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</si>
  <si>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</si>
  <si>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</si>
  <si>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</si>
  <si>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</si>
  <si>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</si>
  <si>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</si>
  <si>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</si>
  <si>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</si>
  <si>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</si>
  <si>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</si>
  <si>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</si>
  <si>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</si>
  <si>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</si>
  <si>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</si>
  <si>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</si>
  <si>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</si>
  <si>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</si>
  <si>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</si>
  <si>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</si>
  <si>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</si>
  <si>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</si>
  <si>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</si>
  <si>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</si>
  <si>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</si>
  <si>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</si>
  <si>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</si>
  <si>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</si>
  <si>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</si>
  <si>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</si>
  <si>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</si>
  <si>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</si>
  <si>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</si>
  <si>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</si>
  <si>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</si>
  <si>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</si>
  <si>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</si>
  <si>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</si>
  <si>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</si>
  <si>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</si>
  <si>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</si>
  <si>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</si>
  <si>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</si>
  <si>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</si>
  <si>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</si>
  <si>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</si>
  <si>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</si>
  <si>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</si>
  <si>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</si>
  <si>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</si>
  <si>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</si>
  <si>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</si>
  <si>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</si>
  <si>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</si>
  <si>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</si>
  <si>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</si>
  <si>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</si>
  <si>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</si>
  <si>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</si>
  <si>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</si>
  <si>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</si>
  <si>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</si>
  <si>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</si>
  <si>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</si>
  <si>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</si>
  <si>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</si>
  <si>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</si>
  <si>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</si>
  <si>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</si>
  <si>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</si>
  <si>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</si>
  <si>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</si>
  <si>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</si>
  <si>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</si>
  <si>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</si>
  <si>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</si>
  <si>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</si>
  <si>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</si>
  <si>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</si>
  <si>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</si>
  <si>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</si>
  <si>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</si>
  <si>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</si>
  <si>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</si>
  <si>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</si>
  <si>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</si>
  <si>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</si>
  <si>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</si>
  <si>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</si>
  <si>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</si>
  <si>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</si>
  <si>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</si>
  <si>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</si>
  <si>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</si>
  <si>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</si>
  <si>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</si>
  <si>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</si>
  <si>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</si>
  <si>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</si>
  <si>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</si>
  <si>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</si>
  <si>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</si>
  <si>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</si>
  <si>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</si>
  <si>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</si>
  <si>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</si>
  <si>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</si>
  <si>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</si>
  <si>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</si>
  <si>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</si>
  <si>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</si>
  <si>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</si>
  <si>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</si>
  <si>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</si>
  <si>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</si>
  <si>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</si>
  <si>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</si>
  <si>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</si>
  <si>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</si>
  <si>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</si>
  <si>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</si>
  <si>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</si>
  <si>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</si>
  <si>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</si>
  <si>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</si>
  <si>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</si>
  <si>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</si>
  <si>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</si>
  <si>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</si>
  <si>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</si>
  <si>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</si>
  <si>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</si>
  <si>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</si>
  <si>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</si>
  <si>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</si>
  <si>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</si>
  <si>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</si>
  <si>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</si>
  <si>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</si>
  <si>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</si>
  <si>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</si>
  <si>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</si>
  <si>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</si>
  <si>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</si>
  <si>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</si>
  <si>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</si>
  <si>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</si>
  <si>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</si>
  <si>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</si>
  <si>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</si>
  <si>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</si>
  <si>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</si>
  <si>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</si>
  <si>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</si>
  <si>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</si>
  <si>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</si>
  <si>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</si>
  <si>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</si>
  <si>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</si>
  <si>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</si>
  <si>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</si>
  <si>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</si>
  <si>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</si>
  <si>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</si>
  <si>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</si>
  <si>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</si>
  <si>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</si>
  <si>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</si>
  <si>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</si>
  <si>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</si>
  <si>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</si>
  <si>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</si>
  <si>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</si>
  <si>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</si>
  <si>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</si>
  <si>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</si>
  <si>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</si>
  <si>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</si>
  <si>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</si>
  <si>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</si>
  <si>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</si>
  <si>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</si>
  <si>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</si>
  <si>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</si>
  <si>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</si>
  <si>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</si>
  <si>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</si>
  <si>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</si>
  <si>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</si>
  <si>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</si>
  <si>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</si>
  <si>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</si>
  <si>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</si>
  <si>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</si>
  <si>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</si>
  <si>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</si>
  <si>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</si>
  <si>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</si>
  <si>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</si>
  <si>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</si>
  <si>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</si>
  <si>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</si>
  <si>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</si>
  <si>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</si>
  <si>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</si>
  <si>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</si>
  <si>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</si>
  <si>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</si>
  <si>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</si>
  <si>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</si>
  <si>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</si>
  <si>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</si>
  <si>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</si>
  <si>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</si>
  <si>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</si>
  <si>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</si>
  <si>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</si>
  <si>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</si>
  <si>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</si>
  <si>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</si>
  <si>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</si>
  <si>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</si>
  <si>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</si>
  <si>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</si>
  <si>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</si>
  <si>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</si>
  <si>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</si>
  <si>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</si>
  <si>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</si>
  <si>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</si>
  <si>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</si>
  <si>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</si>
  <si>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</si>
  <si>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</si>
  <si>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</si>
  <si>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</si>
  <si>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</si>
  <si>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</si>
  <si>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</si>
  <si>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</si>
  <si>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</si>
  <si>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</si>
  <si>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</si>
  <si>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</si>
  <si>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</si>
  <si>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</si>
  <si>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</si>
  <si>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</si>
  <si>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</si>
  <si>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</si>
  <si>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</si>
  <si>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</si>
  <si>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</si>
  <si>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</si>
  <si>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</si>
  <si>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</si>
  <si>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</si>
  <si>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</si>
  <si>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</si>
  <si>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</si>
  <si>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</si>
  <si>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</si>
  <si>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</si>
  <si>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</si>
  <si>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</si>
  <si>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</si>
  <si>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</si>
  <si>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</si>
  <si>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</si>
  <si>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</si>
  <si>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</si>
  <si>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</si>
  <si>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</si>
  <si>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</si>
  <si>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</si>
  <si>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</si>
  <si>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</si>
  <si>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</si>
  <si>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</si>
  <si>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</si>
  <si>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</si>
  <si>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</si>
  <si>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</si>
  <si>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</si>
  <si>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</si>
  <si>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</si>
  <si>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</si>
  <si>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</si>
  <si>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</si>
  <si>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</si>
  <si>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</si>
  <si>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</si>
  <si>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</si>
  <si>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</si>
  <si>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</si>
  <si>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</si>
  <si>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</si>
  <si>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</si>
  <si>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</si>
  <si>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</si>
  <si>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</si>
  <si>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</si>
  <si>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</si>
  <si>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</si>
  <si>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</si>
  <si>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</si>
  <si>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</si>
  <si>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</si>
  <si>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</si>
  <si>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</si>
  <si>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</si>
  <si>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</si>
  <si>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</si>
  <si>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</si>
  <si>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</si>
  <si>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</si>
  <si>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</si>
  <si>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</si>
  <si>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</si>
  <si>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</si>
  <si>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</si>
  <si>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</si>
  <si>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</si>
  <si>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</si>
  <si>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</si>
  <si>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</si>
  <si>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</si>
  <si>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</si>
  <si>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</si>
  <si>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</si>
  <si>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</si>
  <si>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</si>
  <si>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</si>
  <si>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</si>
  <si>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</si>
  <si>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</si>
  <si>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</si>
  <si>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</si>
  <si>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</si>
  <si>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</si>
  <si>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</si>
  <si>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</si>
  <si>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</si>
  <si>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</si>
  <si>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</si>
  <si>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</si>
  <si>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</si>
  <si>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</si>
  <si>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</si>
  <si>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</si>
  <si>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</si>
  <si>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</si>
  <si>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</si>
  <si>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</si>
  <si>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</si>
  <si>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</si>
  <si>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</si>
  <si>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</si>
  <si>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</si>
  <si>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</si>
  <si>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</si>
  <si>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</si>
  <si>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</si>
  <si>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</si>
  <si>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</si>
  <si>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</si>
  <si>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</si>
  <si>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</si>
  <si>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</si>
  <si>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</si>
  <si>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</si>
  <si>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</si>
  <si>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</si>
  <si>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</si>
  <si>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</si>
  <si>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</si>
  <si>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</si>
  <si>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</si>
  <si>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</si>
  <si>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</si>
  <si>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</si>
  <si>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</si>
  <si>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</si>
  <si>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</si>
  <si>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</si>
  <si>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</si>
  <si>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</si>
  <si>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</si>
  <si>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</si>
  <si>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</si>
  <si>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</si>
  <si>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</si>
  <si>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</si>
  <si>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</si>
  <si>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</si>
  <si>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</si>
  <si>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</si>
  <si>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</si>
  <si>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</si>
  <si>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</si>
  <si>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</si>
  <si>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</si>
  <si>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</si>
  <si>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</si>
  <si>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</si>
  <si>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</si>
  <si>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</si>
  <si>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</si>
  <si>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</si>
  <si>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</si>
  <si>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</si>
  <si>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</si>
  <si>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</si>
  <si>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</si>
  <si>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</si>
  <si>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</si>
  <si>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</si>
  <si>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</si>
  <si>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</si>
  <si>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</si>
  <si>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</si>
  <si>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</si>
  <si>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</si>
  <si>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</si>
  <si>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</si>
  <si>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</si>
  <si>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</si>
  <si>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</si>
  <si>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</si>
  <si>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</si>
  <si>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</si>
  <si>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</si>
  <si>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</si>
  <si>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</si>
  <si>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</si>
  <si>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</si>
  <si>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</si>
  <si>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</si>
  <si>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</si>
  <si>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</si>
  <si>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</si>
  <si>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</si>
  <si>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</si>
  <si>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</si>
  <si>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</si>
  <si>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</si>
  <si>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</si>
  <si>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</si>
  <si>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</si>
  <si>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</si>
  <si>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</si>
  <si>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</si>
  <si>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</si>
  <si>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</si>
  <si>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</si>
  <si>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</si>
  <si>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</si>
  <si>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</si>
  <si>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</si>
  <si>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</si>
  <si>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</si>
  <si>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</si>
  <si>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</si>
  <si>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</si>
  <si>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</si>
  <si>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</si>
  <si>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</si>
  <si>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</si>
  <si>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</si>
  <si>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</si>
  <si>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</si>
  <si>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</si>
  <si>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</si>
  <si>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</si>
  <si>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</si>
  <si>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</si>
  <si>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</si>
  <si>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</si>
  <si>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</si>
  <si>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</si>
  <si>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</si>
  <si>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</si>
  <si>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</si>
  <si>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</si>
  <si>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</si>
  <si>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</si>
  <si>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</si>
  <si>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</si>
  <si>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</si>
  <si>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</si>
  <si>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</si>
  <si>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</si>
  <si>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</si>
  <si>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</si>
  <si>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</si>
  <si>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</si>
  <si>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</si>
  <si>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</si>
  <si>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</si>
  <si>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</si>
  <si>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</si>
  <si>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</si>
  <si>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</si>
  <si>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</si>
  <si>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</si>
  <si>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</si>
  <si>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</si>
  <si>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</si>
  <si>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</si>
  <si>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</si>
  <si>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</si>
  <si>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</si>
  <si>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</si>
  <si>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</si>
  <si>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</si>
  <si>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</si>
  <si>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</si>
  <si>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</si>
  <si>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</si>
  <si>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</si>
  <si>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</si>
  <si>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</si>
  <si>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</si>
  <si>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</si>
  <si>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</si>
  <si>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</si>
  <si>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</si>
  <si>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</si>
  <si>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</si>
  <si>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</si>
  <si>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</si>
  <si>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</si>
  <si>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</si>
  <si>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</si>
  <si>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</si>
  <si>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</si>
  <si>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</si>
  <si>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</si>
  <si>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</si>
  <si>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</si>
  <si>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</si>
  <si>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</si>
  <si>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</si>
  <si>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</si>
  <si>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</si>
  <si>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</si>
  <si>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</si>
  <si>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</si>
  <si>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</si>
  <si>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</si>
  <si>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</si>
  <si>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</si>
  <si>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</si>
  <si>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</si>
  <si>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</si>
  <si>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</si>
  <si>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</si>
  <si>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</si>
  <si>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</si>
  <si>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</si>
  <si>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</si>
  <si>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</si>
  <si>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</si>
  <si>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</si>
  <si>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</si>
  <si>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</si>
  <si>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</si>
  <si>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</si>
  <si>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</si>
  <si>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</si>
  <si>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</si>
  <si>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</si>
  <si>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</si>
  <si>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</si>
  <si>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</si>
  <si>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</si>
  <si>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</si>
  <si>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</si>
  <si>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</si>
  <si>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</si>
  <si>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</si>
  <si>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</si>
  <si>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</si>
  <si>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</si>
  <si>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</si>
  <si>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</si>
  <si>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</si>
  <si>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</si>
  <si>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</si>
  <si>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</si>
  <si>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</si>
  <si>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</si>
  <si>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</si>
  <si>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</si>
  <si>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</si>
  <si>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</si>
  <si>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</si>
  <si>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</si>
  <si>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</si>
  <si>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</si>
  <si>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</si>
  <si>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</si>
  <si>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</si>
  <si>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</si>
  <si>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</si>
  <si>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</si>
  <si>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</si>
  <si>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</si>
  <si>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</si>
  <si>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</si>
  <si>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</si>
  <si>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</si>
  <si>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</si>
  <si>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</si>
  <si>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</si>
  <si>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</si>
  <si>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</si>
  <si>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</si>
  <si>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</si>
  <si>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</si>
  <si>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</si>
  <si>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</si>
  <si>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</si>
  <si>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</si>
  <si>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</si>
  <si>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</si>
  <si>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</si>
  <si>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</si>
  <si>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</si>
  <si>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</si>
  <si>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</si>
  <si>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</si>
  <si>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</si>
  <si>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</si>
  <si>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</si>
  <si>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</si>
  <si>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</si>
  <si>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</si>
  <si>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</si>
  <si>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</si>
  <si>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</si>
  <si>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</si>
  <si>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</si>
  <si>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</si>
  <si>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</si>
  <si>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</si>
  <si>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</si>
  <si>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</si>
  <si>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</si>
  <si>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</si>
  <si>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</si>
  <si>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</si>
  <si>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</si>
  <si>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</si>
  <si>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</si>
  <si>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</si>
  <si>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</si>
  <si>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</si>
  <si>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</si>
  <si>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</si>
  <si>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</si>
  <si>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</si>
  <si>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</si>
  <si>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</si>
  <si>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</si>
  <si>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</si>
  <si>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</si>
  <si>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</si>
  <si>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</si>
  <si>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</si>
  <si>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</si>
  <si>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</si>
  <si>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</si>
  <si>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</si>
  <si>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</si>
  <si>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</si>
  <si>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</si>
  <si>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</si>
  <si>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</si>
  <si>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</si>
  <si>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</si>
  <si>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</si>
  <si>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</si>
  <si>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</si>
  <si>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</si>
  <si>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</si>
  <si>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</si>
  <si>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</si>
  <si>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</si>
  <si>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</si>
  <si>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</si>
  <si>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</si>
  <si>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</si>
  <si>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</si>
  <si>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</si>
  <si>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</si>
  <si>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</si>
  <si>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</si>
  <si>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</si>
  <si>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</si>
  <si>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</si>
  <si>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</si>
  <si>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</si>
  <si>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</si>
  <si>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</si>
  <si>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</si>
  <si>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</si>
  <si>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</si>
  <si>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</si>
  <si>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</si>
  <si>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</si>
  <si>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</si>
  <si>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</si>
  <si>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</si>
  <si>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</si>
  <si>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</si>
  <si>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</si>
  <si>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</si>
  <si>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</si>
  <si>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</si>
  <si>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</si>
  <si>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</si>
  <si>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</si>
  <si>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</si>
  <si>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</si>
  <si>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</si>
  <si>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</si>
  <si>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</si>
  <si>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</si>
  <si>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</si>
  <si>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</si>
  <si>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</si>
  <si>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</si>
  <si>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</si>
  <si>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</si>
  <si>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</si>
  <si>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</si>
  <si>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</si>
  <si>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</si>
  <si>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</si>
  <si>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</si>
  <si>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</si>
  <si>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</si>
  <si>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</si>
  <si>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</si>
  <si>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</si>
  <si>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</si>
  <si>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</si>
  <si>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</si>
  <si>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</si>
  <si>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</si>
  <si>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</si>
  <si>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</si>
  <si>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</si>
  <si>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</si>
  <si>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</si>
  <si>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</si>
  <si>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</si>
  <si>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</si>
  <si>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</si>
  <si>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</si>
  <si>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</si>
  <si>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</si>
  <si>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</si>
  <si>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</si>
  <si>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</si>
  <si>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</si>
  <si>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</si>
  <si>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</si>
  <si>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</si>
  <si>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</si>
  <si>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</si>
  <si>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</si>
  <si>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</si>
  <si>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</si>
  <si>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</si>
  <si>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</si>
  <si>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</si>
  <si>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</si>
  <si>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</si>
  <si>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</si>
  <si>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</si>
  <si>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</si>
  <si>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</si>
  <si>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</si>
  <si>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</si>
  <si>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</si>
  <si>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</si>
  <si>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</si>
  <si>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</si>
  <si>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</si>
  <si>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</si>
  <si>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</si>
  <si>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</si>
  <si>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</si>
  <si>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</si>
  <si>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</si>
  <si>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</si>
  <si>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</si>
  <si>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</si>
  <si>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</si>
  <si>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</si>
  <si>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</si>
  <si>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</si>
  <si>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</si>
  <si>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</si>
  <si>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</si>
  <si>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</si>
  <si>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</si>
  <si>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</si>
  <si>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</si>
  <si>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</si>
  <si>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</si>
  <si>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</si>
  <si>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</si>
  <si>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</si>
  <si>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</si>
  <si>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</si>
  <si>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</si>
  <si>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</si>
  <si>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</si>
  <si>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</si>
  <si>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</si>
  <si>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</si>
  <si>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</si>
  <si>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</si>
  <si>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</si>
  <si>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</si>
  <si>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</si>
  <si>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</si>
  <si>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</si>
  <si>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</si>
  <si>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</si>
  <si>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</si>
  <si>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</si>
  <si>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</si>
  <si>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</si>
  <si>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</si>
  <si>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</si>
  <si>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</si>
  <si>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</si>
  <si>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</si>
  <si>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</si>
  <si>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</si>
  <si>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</si>
  <si>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</si>
  <si>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</si>
  <si>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</si>
  <si>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</si>
  <si>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</si>
  <si>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</si>
  <si>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</si>
  <si>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</si>
  <si>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</si>
  <si>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</si>
  <si>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</si>
  <si>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</si>
  <si>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</si>
  <si>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</si>
  <si>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</si>
  <si>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</si>
  <si>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</si>
  <si>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</si>
  <si>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</si>
  <si>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</si>
  <si>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</si>
  <si>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</si>
  <si>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</si>
  <si>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</si>
  <si>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</si>
  <si>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</si>
  <si>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</si>
  <si>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</si>
  <si>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</si>
  <si>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</si>
  <si>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</si>
  <si>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</si>
  <si>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</si>
  <si>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</si>
  <si>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</si>
  <si>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</si>
  <si>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</si>
  <si>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</si>
  <si>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</si>
  <si>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</si>
  <si>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</si>
  <si>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</si>
  <si>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</si>
  <si>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</si>
  <si>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</si>
  <si>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</si>
  <si>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</si>
  <si>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</si>
  <si>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</si>
  <si>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</si>
  <si>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</si>
  <si>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</si>
  <si>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</si>
  <si>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</si>
  <si>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</si>
  <si>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</si>
  <si>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</si>
  <si>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</si>
  <si>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</si>
  <si>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</si>
  <si>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</si>
  <si>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</si>
  <si>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</si>
  <si>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</si>
  <si>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</si>
  <si>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</si>
  <si>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</si>
  <si>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</si>
  <si>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</si>
  <si>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</si>
  <si>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</si>
  <si>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</si>
  <si>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</si>
  <si>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</si>
  <si>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</si>
  <si>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</si>
  <si>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</si>
  <si>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</si>
  <si>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</si>
  <si>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</si>
  <si>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</si>
  <si>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</si>
  <si>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</si>
  <si>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</si>
  <si>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</si>
  <si>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</si>
  <si>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</si>
  <si>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</si>
  <si>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</si>
  <si>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</si>
  <si>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</si>
  <si>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</si>
  <si>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</si>
  <si>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</si>
  <si>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</si>
  <si>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</si>
  <si>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</si>
  <si>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</si>
  <si>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</si>
  <si>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</si>
  <si>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</si>
  <si>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</si>
  <si>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</si>
  <si>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</si>
  <si>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</si>
  <si>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</si>
  <si>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</si>
  <si>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</si>
  <si>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</si>
  <si>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</si>
  <si>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</si>
  <si>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</si>
  <si>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</si>
  <si>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</si>
  <si>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</si>
  <si>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</si>
  <si>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</si>
  <si>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</si>
  <si>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</si>
  <si>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</si>
  <si>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</si>
  <si>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</si>
  <si>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</si>
  <si>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</si>
  <si>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</si>
  <si>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</si>
  <si>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</si>
  <si>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</si>
  <si>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</si>
  <si>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</si>
  <si>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</si>
  <si>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</si>
  <si>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</si>
  <si>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</si>
  <si>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</si>
  <si>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</si>
  <si>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</si>
  <si>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</si>
  <si>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</si>
  <si>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</si>
  <si>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</si>
  <si>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</si>
  <si>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</si>
  <si>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</si>
  <si>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</si>
  <si>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</si>
  <si>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</si>
  <si>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</si>
  <si>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</si>
  <si>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</si>
  <si>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</si>
  <si>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</si>
  <si>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</si>
  <si>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</si>
  <si>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</si>
  <si>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</si>
  <si>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</si>
  <si>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</si>
  <si>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</si>
  <si>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</si>
  <si>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</si>
  <si>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</si>
  <si>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</si>
  <si>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</si>
  <si>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</si>
  <si>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</si>
  <si>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</si>
  <si>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</si>
  <si>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</si>
  <si>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</si>
  <si>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</si>
  <si>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</si>
  <si>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</si>
  <si>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</si>
  <si>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</si>
  <si>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</si>
  <si>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</si>
  <si>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</si>
  <si>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</si>
  <si>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</si>
  <si>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</si>
  <si>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</si>
  <si>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</si>
  <si>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</si>
  <si>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</si>
  <si>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</si>
  <si>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</si>
  <si>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</si>
  <si>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</si>
  <si>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</si>
  <si>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</si>
  <si>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</si>
  <si>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</si>
  <si>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</si>
  <si>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</si>
  <si>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</si>
  <si>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</si>
  <si>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</si>
  <si>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</si>
  <si>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</si>
  <si>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</si>
  <si>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</si>
  <si>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</si>
  <si>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</si>
  <si>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</si>
  <si>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</si>
  <si>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</si>
  <si>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</si>
  <si>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</si>
  <si>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</si>
  <si>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</si>
  <si>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</si>
  <si>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</si>
  <si>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</si>
  <si>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</si>
  <si>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</si>
  <si>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</si>
  <si>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</si>
  <si>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</si>
  <si>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</si>
  <si>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</si>
  <si>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</si>
  <si>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</si>
  <si>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</si>
  <si>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</si>
  <si>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</si>
  <si>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</si>
  <si>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</si>
  <si>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</si>
  <si>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</si>
  <si>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</si>
  <si>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</si>
  <si>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</si>
  <si>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</si>
  <si>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</si>
  <si>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</si>
  <si>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</si>
  <si>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</si>
  <si>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</si>
  <si>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</si>
  <si>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</si>
  <si>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</si>
  <si>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</si>
  <si>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</si>
  <si>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</si>
  <si>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</si>
  <si>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</si>
  <si>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</si>
  <si>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</si>
  <si>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</si>
  <si>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</si>
  <si>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</si>
  <si>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</si>
  <si>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</si>
  <si>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</si>
  <si>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</si>
  <si>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</si>
  <si>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</si>
  <si>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</si>
  <si>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</si>
  <si>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</si>
  <si>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</si>
  <si>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</si>
  <si>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</si>
  <si>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</si>
  <si>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</si>
  <si>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</si>
  <si>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</si>
  <si>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</si>
  <si>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</si>
  <si>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</si>
  <si>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</si>
  <si>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</si>
  <si>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</si>
  <si>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</si>
  <si>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</si>
  <si>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</si>
  <si>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</si>
  <si>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</si>
  <si>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</si>
  <si>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</si>
  <si>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</si>
  <si>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</si>
  <si>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</si>
  <si>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</si>
  <si>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</si>
  <si>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</si>
  <si>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</si>
  <si>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</si>
  <si>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</si>
  <si>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</si>
  <si>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</si>
  <si>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</si>
  <si>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</si>
  <si>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</si>
  <si>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</si>
  <si>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</si>
  <si>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</si>
  <si>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</si>
  <si>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</si>
  <si>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</si>
  <si>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</si>
  <si>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</si>
  <si>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</si>
  <si>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</si>
  <si>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</si>
  <si>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</si>
  <si>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</si>
  <si>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</si>
  <si>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</si>
  <si>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</si>
  <si>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</si>
  <si>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</si>
  <si>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</si>
  <si>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</si>
  <si>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</si>
  <si>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</si>
  <si>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</si>
  <si>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</si>
  <si>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</si>
  <si>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</si>
  <si>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</si>
  <si>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</si>
  <si>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</si>
  <si>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</si>
  <si>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</si>
  <si>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</si>
  <si>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</si>
  <si>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</si>
  <si>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</si>
  <si>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</si>
  <si>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</si>
  <si>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</si>
  <si>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</si>
  <si>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</si>
  <si>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</si>
  <si>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</si>
  <si>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</si>
  <si>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</si>
  <si>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</si>
  <si>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</si>
  <si>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</si>
  <si>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</si>
  <si>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</si>
  <si>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</si>
  <si>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</si>
  <si>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</si>
  <si>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</si>
  <si>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</si>
  <si>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</si>
  <si>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</si>
  <si>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</si>
  <si>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</si>
  <si>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</si>
  <si>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</si>
  <si>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</si>
  <si>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</si>
  <si>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</si>
  <si>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</si>
  <si>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</si>
  <si>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</si>
  <si>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</si>
  <si>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</si>
  <si>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</si>
  <si>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</si>
  <si>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</si>
  <si>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</si>
  <si>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</si>
  <si>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</si>
  <si>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</si>
  <si>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</si>
  <si>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</si>
  <si>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</si>
  <si>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</si>
  <si>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</si>
  <si>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</si>
  <si>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</si>
  <si>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</si>
  <si>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</si>
  <si>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</si>
  <si>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</si>
  <si>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</si>
  <si>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</si>
  <si>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</si>
  <si>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</si>
  <si>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</si>
  <si>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</si>
  <si>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</si>
  <si>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</si>
  <si>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</si>
  <si>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</si>
  <si>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</si>
  <si>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</si>
  <si>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</si>
  <si>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</si>
  <si>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</si>
  <si>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</si>
  <si>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</si>
  <si>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</si>
  <si>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</si>
  <si>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</si>
  <si>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</si>
  <si>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</si>
  <si>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</si>
  <si>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</si>
  <si>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</si>
  <si>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</si>
  <si>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</si>
  <si>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</si>
  <si>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</si>
  <si>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</si>
  <si>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</si>
  <si>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</si>
  <si>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</si>
  <si>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</si>
  <si>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</si>
  <si>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</si>
  <si>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</si>
  <si>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</si>
  <si>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</si>
  <si>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</si>
  <si>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</si>
  <si>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</si>
  <si>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</si>
  <si>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</si>
  <si>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</si>
  <si>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</si>
  <si>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</si>
  <si>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</si>
  <si>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</si>
  <si>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</si>
  <si>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</si>
  <si>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</si>
  <si>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</si>
  <si>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</si>
  <si>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</si>
  <si>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</si>
  <si>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</si>
  <si>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</si>
  <si>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</si>
  <si>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</si>
  <si>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</si>
  <si>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</si>
  <si>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</si>
  <si>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</si>
  <si>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</si>
  <si>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</si>
  <si>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</si>
  <si>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</si>
  <si>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</si>
  <si>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</si>
  <si>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</si>
  <si>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</si>
  <si>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</si>
  <si>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</si>
  <si>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</si>
  <si>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</si>
  <si>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</si>
  <si>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</si>
  <si>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</si>
  <si>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</si>
  <si>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</si>
  <si>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</si>
  <si>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</si>
  <si>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</si>
  <si>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</si>
  <si>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</si>
  <si>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</si>
  <si>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</si>
  <si>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</si>
  <si>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</si>
  <si>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</si>
  <si>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</si>
  <si>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</si>
  <si>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</si>
  <si>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</si>
  <si>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</si>
  <si>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</si>
  <si>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</si>
  <si>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</si>
  <si>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</si>
  <si>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</si>
  <si>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</si>
  <si>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</si>
  <si>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</si>
  <si>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</si>
  <si>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</si>
  <si>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</si>
  <si>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</si>
  <si>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</si>
  <si>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</si>
  <si>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</si>
  <si>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</si>
  <si>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</si>
  <si>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</si>
  <si>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</si>
  <si>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</si>
  <si>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</si>
  <si>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</si>
  <si>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</si>
  <si>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</si>
  <si>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</si>
  <si>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</si>
  <si>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</si>
  <si>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</si>
  <si>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</si>
  <si>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</si>
  <si>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</si>
  <si>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</si>
  <si>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</si>
  <si>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</si>
  <si>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</si>
  <si>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</si>
  <si>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</si>
  <si>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</si>
  <si>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</si>
  <si>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</si>
  <si>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</si>
  <si>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</si>
  <si>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</si>
  <si>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</si>
  <si>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</si>
  <si>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</si>
  <si>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</si>
  <si>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</si>
  <si>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</si>
  <si>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</si>
  <si>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</si>
  <si>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</si>
  <si>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</si>
  <si>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</si>
  <si>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</si>
  <si>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</si>
  <si>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</si>
  <si>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</si>
  <si>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</si>
  <si>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</si>
  <si>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</si>
  <si>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</si>
  <si>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</si>
  <si>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</si>
  <si>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</si>
  <si>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</si>
  <si>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</si>
  <si>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</si>
  <si>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</si>
  <si>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</si>
  <si>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</si>
  <si>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</si>
  <si>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</si>
  <si>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</si>
  <si>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</si>
  <si>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</si>
  <si>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</si>
  <si>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</si>
  <si>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</si>
  <si>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</si>
  <si>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</si>
  <si>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</si>
  <si>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</si>
  <si>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</si>
  <si>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</si>
  <si>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</si>
  <si>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</si>
  <si>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</si>
  <si>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</si>
  <si>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</si>
  <si>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</si>
  <si>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</si>
  <si>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</si>
  <si>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</si>
  <si>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</si>
  <si>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</si>
  <si>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</si>
  <si>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</si>
  <si>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</si>
  <si>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</si>
  <si>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</si>
  <si>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</si>
  <si>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</si>
  <si>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</si>
  <si>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</si>
  <si>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</si>
  <si>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</si>
  <si>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</si>
  <si>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</si>
  <si>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</si>
  <si>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</si>
  <si>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</si>
  <si>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</si>
  <si>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</si>
  <si>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</si>
  <si>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</si>
  <si>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</si>
  <si>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</si>
  <si>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</si>
  <si>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</si>
  <si>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</si>
  <si>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</si>
  <si>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</si>
  <si>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</si>
  <si>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</si>
  <si>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</si>
  <si>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</si>
  <si>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</si>
  <si>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</si>
  <si>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</si>
  <si>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</si>
  <si>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</si>
  <si>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</si>
  <si>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</si>
  <si>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</si>
  <si>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</si>
  <si>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</si>
  <si>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</si>
  <si>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</si>
  <si>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</si>
  <si>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</si>
  <si>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</si>
  <si>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</si>
  <si>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</si>
  <si>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</si>
  <si>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</si>
  <si>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</si>
  <si>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</si>
  <si>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</si>
  <si>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</si>
  <si>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</si>
  <si>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</si>
  <si>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</si>
  <si>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</si>
  <si>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</si>
  <si>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</si>
  <si>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</si>
  <si>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</si>
  <si>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</si>
  <si>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</si>
  <si>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</si>
  <si>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</si>
  <si>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</si>
  <si>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</si>
  <si>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</si>
  <si>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</si>
  <si>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</si>
  <si>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</si>
  <si>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</si>
  <si>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</si>
  <si>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</si>
  <si>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</si>
  <si>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</si>
  <si>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</si>
  <si>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</si>
  <si>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</si>
  <si>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</si>
  <si>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</si>
  <si>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</si>
  <si>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</si>
  <si>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</si>
  <si>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</si>
  <si>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</si>
  <si>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</si>
  <si>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</si>
  <si>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</si>
  <si>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</si>
  <si>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</si>
  <si>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</si>
  <si>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</si>
  <si>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</si>
  <si>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</si>
  <si>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</si>
  <si>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</si>
  <si>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</si>
  <si>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</si>
  <si>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</si>
  <si>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</si>
  <si>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</si>
  <si>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</si>
  <si>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</si>
  <si>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</si>
  <si>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</si>
  <si>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</si>
  <si>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</si>
  <si>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</si>
  <si>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</si>
  <si>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</si>
  <si>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</si>
  <si>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</si>
  <si>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</si>
  <si>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</si>
  <si>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</si>
  <si>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</si>
  <si>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</si>
  <si>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</si>
  <si>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</si>
  <si>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</si>
  <si>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</si>
  <si>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</si>
  <si>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</si>
  <si>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</si>
  <si>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</si>
  <si>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</si>
  <si>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</si>
  <si>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</si>
  <si>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</si>
  <si>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</si>
  <si>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</si>
  <si>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</si>
  <si>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</si>
  <si>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</si>
  <si>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</si>
  <si>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</si>
  <si>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</si>
  <si>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</si>
  <si>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</si>
  <si>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</si>
  <si>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</si>
  <si>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</si>
  <si>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</si>
  <si>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</si>
  <si>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</si>
  <si>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</si>
  <si>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</si>
  <si>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</si>
  <si>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</si>
  <si>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</si>
  <si>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</si>
  <si>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</si>
  <si>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</si>
  <si>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</si>
  <si>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</si>
  <si>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</si>
  <si>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</si>
  <si>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</si>
  <si>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</si>
  <si>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</si>
  <si>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</si>
  <si>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</si>
  <si>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</si>
  <si>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</si>
  <si>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</si>
  <si>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</si>
  <si>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</si>
  <si>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</si>
  <si>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</si>
  <si>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</si>
  <si>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</si>
  <si>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</si>
  <si>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</si>
  <si>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</si>
  <si>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</si>
  <si>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</si>
  <si>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</si>
  <si>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</si>
  <si>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</si>
  <si>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</si>
  <si>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</si>
  <si>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</si>
  <si>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</si>
  <si>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</si>
  <si>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</si>
  <si>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</si>
  <si>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</si>
  <si>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</si>
  <si>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</si>
  <si>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</si>
  <si>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</si>
  <si>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</si>
  <si>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</si>
  <si>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</si>
  <si>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</si>
  <si>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</si>
  <si>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</si>
  <si>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</si>
  <si>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</si>
  <si>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</si>
  <si>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</si>
  <si>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</si>
  <si>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</si>
  <si>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</si>
  <si>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</si>
  <si>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</si>
  <si>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</si>
  <si>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</si>
  <si>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</si>
  <si>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</si>
  <si>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</si>
  <si>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</si>
  <si>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</si>
  <si>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</si>
  <si>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</si>
  <si>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</si>
  <si>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</si>
  <si>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</si>
  <si>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</si>
  <si>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</si>
  <si>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</si>
  <si>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</si>
  <si>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</si>
  <si>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</si>
  <si>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</si>
  <si>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</si>
  <si>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</si>
  <si>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</si>
  <si>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</si>
  <si>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</si>
  <si>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</si>
  <si>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</si>
  <si>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</si>
  <si>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</si>
  <si>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</si>
  <si>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</si>
  <si>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</si>
  <si>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</si>
  <si>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</si>
  <si>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</si>
  <si>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</si>
  <si>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</si>
  <si>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</si>
  <si>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</si>
  <si>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</si>
  <si>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</si>
  <si>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</si>
  <si>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</si>
  <si>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</si>
  <si>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</si>
  <si>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</si>
  <si>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</si>
  <si>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</si>
  <si>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</si>
  <si>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</si>
  <si>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</si>
  <si>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</si>
  <si>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</si>
  <si>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</si>
  <si>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</si>
  <si>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</si>
  <si>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</si>
  <si>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</si>
  <si>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</si>
  <si>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</si>
  <si>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</si>
  <si>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</si>
  <si>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</si>
  <si>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</si>
  <si>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</si>
  <si>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</si>
  <si>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</si>
  <si>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</si>
  <si>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</si>
  <si>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</si>
  <si>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</si>
  <si>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</si>
  <si>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</si>
  <si>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</si>
  <si>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</si>
  <si>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</si>
  <si>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</si>
  <si>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</si>
  <si>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</si>
  <si>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</si>
  <si>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</si>
  <si>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</si>
  <si>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</si>
  <si>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</si>
  <si>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</si>
  <si>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</si>
  <si>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</si>
  <si>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</si>
  <si>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</si>
  <si>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</si>
  <si>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</si>
  <si>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</si>
  <si>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</si>
  <si>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</si>
  <si>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</si>
  <si>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</si>
  <si>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</si>
  <si>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</si>
  <si>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</si>
  <si>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</si>
  <si>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</si>
  <si>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</si>
  <si>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</si>
  <si>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</si>
  <si>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</si>
  <si>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</si>
  <si>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</si>
  <si>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</si>
  <si>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</si>
  <si>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</si>
  <si>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</si>
  <si>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</si>
  <si>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</si>
  <si>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</si>
  <si>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</si>
  <si>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</si>
  <si>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</si>
  <si>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</si>
  <si>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</si>
  <si>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</si>
  <si>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</si>
  <si>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</si>
  <si>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</si>
  <si>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</si>
  <si>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</si>
  <si>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</si>
  <si>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</si>
  <si>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</si>
  <si>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</si>
  <si>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</si>
  <si>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</si>
  <si>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</si>
  <si>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</si>
  <si>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</si>
  <si>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</si>
  <si>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</si>
  <si>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</si>
  <si>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</si>
  <si>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</si>
  <si>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</si>
  <si>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</si>
  <si>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</si>
  <si>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</si>
  <si>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</si>
  <si>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</si>
  <si>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</si>
  <si>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</si>
  <si>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</si>
  <si>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</si>
  <si>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</si>
  <si>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</si>
  <si>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</si>
  <si>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</si>
  <si>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</si>
  <si>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</si>
  <si>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</si>
  <si>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</si>
  <si>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</si>
  <si>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</si>
  <si>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</si>
  <si>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</si>
  <si>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</si>
  <si>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</si>
  <si>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</si>
  <si>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</si>
  <si>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</si>
  <si>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</si>
  <si>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</si>
  <si>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</si>
  <si>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</si>
  <si>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</si>
  <si>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</si>
  <si>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</si>
  <si>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</si>
  <si>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</si>
  <si>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</si>
  <si>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</si>
  <si>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</si>
  <si>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</si>
  <si>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</si>
  <si>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</si>
  <si>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</si>
  <si>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</si>
  <si>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</si>
  <si>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</si>
  <si>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</si>
  <si>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</si>
  <si>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</si>
  <si>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</si>
  <si>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</si>
  <si>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</si>
  <si>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</si>
  <si>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</si>
  <si>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</si>
  <si>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</si>
  <si>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</si>
  <si>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</si>
  <si>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</si>
  <si>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</si>
  <si>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</si>
  <si>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</si>
  <si>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</si>
  <si>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</si>
  <si>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</si>
  <si>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</si>
  <si>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</si>
  <si>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</si>
  <si>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</si>
  <si>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</si>
  <si>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</si>
  <si>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</si>
  <si>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</si>
  <si>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</si>
  <si>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</si>
  <si>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</si>
  <si>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</si>
  <si>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</si>
  <si>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</si>
  <si>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</si>
  <si>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</si>
  <si>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</si>
  <si>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</si>
  <si>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</si>
  <si>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</si>
  <si>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</si>
  <si>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</si>
  <si>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</si>
  <si>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</si>
  <si>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</si>
  <si>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</si>
  <si>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</si>
  <si>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</si>
  <si>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</si>
  <si>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</si>
  <si>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</si>
  <si>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</si>
  <si>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</si>
  <si>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</si>
  <si>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</si>
  <si>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</si>
  <si>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</si>
  <si>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</si>
  <si>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</si>
  <si>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</si>
  <si>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</si>
  <si>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</si>
  <si>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</si>
  <si>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</si>
  <si>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</si>
  <si>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</si>
  <si>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</si>
  <si>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</si>
  <si>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</si>
  <si>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</si>
  <si>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</si>
  <si>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</si>
  <si>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</si>
  <si>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</si>
  <si>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</si>
  <si>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</si>
  <si>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</si>
  <si>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</si>
  <si>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</si>
  <si>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</si>
  <si>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</si>
  <si>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</si>
  <si>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</si>
  <si>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</si>
  <si>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</si>
  <si>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</si>
  <si>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</si>
  <si>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</si>
  <si>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</si>
  <si>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</si>
  <si>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</si>
  <si>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</si>
  <si>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</si>
  <si>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</si>
  <si>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</si>
  <si>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</si>
  <si>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</si>
  <si>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</si>
  <si>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</si>
  <si>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</si>
  <si>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</si>
  <si>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</si>
  <si>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</si>
  <si>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</si>
  <si>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</si>
  <si>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</si>
  <si>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</si>
  <si>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</si>
  <si>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</si>
  <si>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</si>
  <si>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</si>
  <si>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</si>
  <si>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</si>
  <si>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</si>
  <si>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</si>
  <si>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</si>
  <si>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</si>
  <si>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</si>
  <si>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</si>
  <si>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</si>
  <si>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</si>
  <si>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</si>
  <si>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</si>
  <si>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</si>
  <si>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</si>
  <si>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</si>
  <si>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</si>
  <si>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</si>
  <si>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</si>
  <si>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</si>
  <si>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</si>
  <si>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</si>
  <si>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</si>
  <si>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</si>
  <si>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</si>
  <si>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</si>
  <si>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</si>
  <si>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</si>
  <si>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</si>
  <si>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</si>
  <si>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</si>
  <si>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</si>
  <si>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</si>
  <si>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</si>
  <si>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</si>
  <si>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</si>
  <si>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</si>
  <si>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</si>
  <si>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</si>
  <si>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</si>
  <si>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</si>
  <si>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</si>
  <si>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</si>
  <si>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</si>
  <si>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</si>
  <si>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</si>
  <si>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</si>
  <si>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</si>
  <si>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</si>
  <si>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</si>
  <si>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</si>
  <si>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</si>
  <si>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</si>
  <si>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</si>
  <si>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</si>
  <si>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</si>
  <si>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</si>
  <si>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</si>
  <si>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</si>
  <si>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</si>
  <si>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</si>
  <si>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</si>
  <si>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</si>
  <si>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</si>
  <si>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</si>
  <si>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</si>
  <si>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</si>
  <si>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</si>
  <si>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</si>
  <si>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</si>
  <si>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</si>
  <si>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</si>
  <si>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</si>
  <si>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</si>
  <si>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</si>
  <si>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</si>
  <si>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</si>
  <si>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</si>
  <si>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</si>
  <si>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</si>
  <si>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</si>
  <si>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</si>
  <si>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</si>
  <si>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</si>
  <si>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</si>
  <si>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</si>
  <si>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</si>
  <si>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</si>
  <si>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</si>
  <si>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</si>
  <si>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</si>
  <si>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</si>
  <si>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</si>
  <si>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</si>
  <si>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</si>
  <si>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</si>
  <si>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</si>
  <si>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</si>
  <si>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</si>
  <si>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</si>
  <si>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</si>
  <si>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</si>
  <si>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</si>
  <si>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</si>
  <si>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</si>
  <si>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</si>
  <si>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</si>
  <si>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</si>
  <si>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</si>
  <si>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</si>
  <si>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</si>
  <si>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</si>
  <si>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</si>
  <si>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</si>
  <si>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</si>
  <si>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</si>
  <si>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</si>
  <si>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</si>
  <si>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</si>
  <si>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</si>
  <si>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</si>
  <si>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</si>
  <si>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</si>
  <si>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</si>
  <si>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</si>
  <si>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</si>
  <si>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</si>
  <si>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</si>
  <si>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</si>
  <si>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</si>
  <si>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</si>
  <si>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</si>
  <si>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</si>
  <si>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</si>
  <si>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</si>
  <si>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</si>
  <si>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</si>
  <si>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</si>
  <si>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</si>
  <si>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</si>
  <si>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</si>
  <si>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</si>
  <si>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</si>
  <si>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</si>
  <si>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</si>
  <si>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</si>
  <si>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</si>
  <si>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</si>
  <si>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</si>
  <si>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</si>
  <si>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</si>
  <si>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</si>
  <si>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</si>
  <si>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</si>
  <si>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</si>
  <si>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</si>
  <si>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</si>
  <si>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</si>
  <si>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</si>
  <si>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</si>
  <si>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</si>
  <si>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</si>
  <si>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</si>
  <si>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</si>
  <si>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</si>
  <si>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</si>
  <si>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</si>
  <si>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</si>
  <si>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</si>
  <si>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</si>
  <si>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</si>
  <si>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</si>
  <si>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</si>
  <si>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</si>
  <si>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</si>
  <si>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</si>
  <si>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</si>
  <si>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</si>
  <si>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</si>
  <si>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</si>
  <si>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</si>
  <si>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</si>
  <si>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</si>
  <si>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</si>
  <si>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</si>
  <si>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</si>
  <si>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</si>
  <si>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</si>
  <si>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</si>
  <si>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</si>
  <si>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</si>
  <si>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</si>
  <si>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</si>
  <si>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</si>
  <si>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</si>
  <si>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</si>
  <si>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</si>
  <si>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</si>
  <si>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</si>
  <si>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</si>
  <si>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</si>
  <si>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</si>
  <si>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</si>
  <si>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</si>
  <si>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</si>
  <si>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</si>
  <si>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</si>
  <si>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</si>
  <si>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</si>
  <si>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</si>
  <si>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</si>
  <si>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</si>
  <si>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</si>
  <si>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</si>
  <si>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</si>
  <si>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</si>
  <si>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</si>
  <si>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</si>
  <si>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</si>
  <si>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</si>
  <si>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</si>
  <si>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</si>
  <si>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</si>
  <si>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</si>
  <si>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</si>
  <si>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</si>
  <si>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</si>
  <si>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</si>
  <si>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</si>
  <si>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</si>
  <si>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</si>
  <si>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</si>
  <si>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</si>
  <si>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</si>
  <si>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</si>
  <si>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</si>
  <si>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</si>
  <si>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</si>
  <si>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</si>
  <si>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</si>
  <si>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</si>
  <si>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</si>
  <si>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</si>
  <si>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</si>
  <si>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</si>
  <si>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</si>
  <si>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</si>
  <si>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</si>
  <si>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</si>
  <si>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</si>
  <si>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</si>
  <si>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</si>
  <si>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</si>
  <si>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</si>
  <si>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</si>
  <si>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</si>
  <si>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</si>
  <si>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</si>
  <si>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</si>
  <si>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</si>
  <si>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</si>
  <si>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</si>
  <si>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</si>
  <si>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</si>
  <si>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</si>
  <si>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</si>
  <si>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</si>
  <si>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</si>
  <si>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</si>
  <si>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</si>
  <si>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</si>
  <si>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</si>
  <si>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</si>
  <si>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</si>
  <si>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</si>
  <si>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</si>
  <si>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</si>
  <si>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</si>
  <si>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</si>
  <si>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</si>
  <si>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</si>
  <si>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</si>
  <si>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</si>
  <si>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</si>
  <si>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</si>
  <si>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</si>
  <si>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</si>
  <si>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</si>
  <si>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</si>
  <si>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</si>
  <si>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</si>
  <si>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</si>
  <si>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</si>
  <si>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</si>
  <si>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</si>
  <si>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</si>
  <si>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</si>
  <si>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</si>
  <si>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</si>
  <si>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</si>
  <si>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</si>
  <si>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</si>
  <si>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</si>
  <si>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</si>
  <si>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</si>
  <si>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</si>
  <si>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</si>
  <si>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</si>
  <si>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</si>
  <si>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</si>
  <si>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</si>
  <si>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</si>
  <si>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</si>
  <si>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</si>
  <si>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</si>
  <si>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</si>
  <si>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</si>
  <si>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</si>
  <si>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</si>
  <si>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</si>
  <si>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</si>
  <si>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</si>
  <si>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</si>
  <si>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</si>
  <si>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</si>
  <si>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</si>
  <si>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</si>
  <si>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</si>
  <si>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</si>
  <si>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</si>
  <si>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</si>
  <si>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</si>
  <si>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</si>
  <si>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</si>
  <si>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</si>
  <si>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</si>
  <si>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</si>
  <si>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</si>
  <si>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</si>
  <si>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</si>
  <si>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</si>
  <si>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</si>
  <si>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</si>
  <si>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</si>
  <si>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</si>
  <si>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</si>
  <si>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</si>
  <si>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</si>
  <si>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</si>
  <si>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</si>
  <si>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</si>
  <si>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</si>
  <si>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</si>
  <si>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</si>
  <si>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</si>
  <si>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</si>
  <si>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</si>
  <si>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</si>
  <si>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</si>
  <si>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</si>
  <si>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</si>
  <si>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</si>
  <si>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</si>
  <si>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</si>
  <si>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</si>
  <si>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</si>
  <si>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</si>
  <si>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</si>
  <si>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</si>
  <si>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</si>
  <si>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</si>
  <si>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</si>
  <si>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</si>
  <si>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</si>
  <si>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</si>
  <si>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</si>
  <si>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</si>
  <si>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</si>
  <si>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</si>
  <si>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</si>
  <si>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</si>
  <si>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</si>
  <si>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</si>
  <si>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</si>
  <si>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</si>
  <si>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</si>
  <si>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</si>
  <si>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</si>
  <si>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</si>
  <si>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</si>
  <si>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</si>
  <si>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</si>
  <si>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</si>
  <si>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</si>
  <si>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</si>
  <si>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</si>
  <si>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</si>
  <si>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</si>
  <si>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</si>
  <si>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</si>
  <si>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</si>
  <si>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</si>
  <si>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</si>
  <si>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</si>
  <si>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</si>
  <si>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</si>
  <si>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</si>
  <si>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</si>
  <si>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</si>
  <si>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</si>
  <si>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</si>
  <si>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</si>
  <si>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</si>
  <si>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</si>
  <si>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</si>
  <si>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</si>
  <si>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</si>
  <si>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</si>
  <si>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</si>
  <si>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</si>
  <si>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</si>
  <si>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</si>
  <si>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</si>
  <si>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</si>
  <si>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</si>
  <si>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</si>
  <si>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</si>
  <si>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</si>
  <si>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</si>
  <si>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</si>
  <si>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</si>
  <si>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</si>
  <si>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</si>
  <si>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</si>
  <si>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</si>
  <si>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</si>
  <si>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</si>
  <si>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</si>
  <si>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</si>
  <si>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</si>
  <si>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</si>
  <si>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</si>
  <si>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</si>
  <si>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</si>
  <si>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</si>
  <si>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</si>
  <si>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</si>
  <si>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</si>
  <si>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</si>
  <si>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</si>
  <si>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</si>
  <si>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</si>
  <si>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</si>
  <si>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</si>
  <si>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</si>
  <si>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</si>
  <si>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</si>
  <si>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</si>
  <si>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</si>
  <si>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</si>
  <si>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</si>
  <si>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</si>
  <si>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</si>
  <si>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</si>
  <si>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</si>
  <si>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</si>
  <si>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</si>
  <si>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</si>
  <si>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</si>
  <si>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</si>
  <si>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</si>
  <si>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</si>
  <si>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</si>
  <si>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</si>
  <si>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</si>
  <si>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</si>
  <si>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</si>
  <si>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</si>
  <si>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</si>
  <si>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</si>
  <si>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</si>
  <si>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</si>
  <si>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</si>
  <si>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</si>
  <si>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</si>
  <si>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</si>
  <si>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</si>
  <si>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</si>
  <si>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</si>
  <si>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</si>
  <si>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</si>
  <si>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</si>
  <si>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</si>
  <si>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</si>
  <si>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</si>
  <si>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</si>
  <si>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</si>
  <si>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</si>
  <si>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</si>
  <si>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</si>
  <si>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</si>
  <si>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</si>
  <si>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</si>
  <si>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</si>
  <si>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</si>
  <si>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</si>
  <si>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</si>
  <si>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</si>
  <si>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</si>
  <si>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</si>
  <si>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</si>
  <si>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</si>
  <si>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</si>
  <si>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</si>
  <si>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</si>
  <si>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</si>
  <si>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</si>
  <si>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</si>
  <si>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</si>
  <si>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</si>
  <si>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</si>
  <si>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</si>
  <si>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</si>
  <si>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</si>
  <si>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</si>
  <si>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</si>
  <si>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</si>
  <si>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</si>
  <si>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</si>
  <si>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</si>
  <si>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</si>
  <si>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</si>
  <si>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</si>
  <si>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</si>
  <si>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</si>
  <si>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</si>
  <si>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</si>
  <si>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</si>
  <si>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</si>
  <si>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</si>
  <si>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</si>
  <si>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</si>
  <si>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</si>
  <si>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</si>
  <si>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</si>
  <si>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</si>
  <si>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</si>
  <si>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</si>
  <si>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</si>
  <si>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</si>
  <si>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</si>
  <si>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</si>
  <si>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</si>
  <si>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</si>
  <si>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</si>
  <si>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</si>
  <si>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</si>
  <si>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</si>
  <si>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</si>
  <si>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</si>
  <si>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</si>
  <si>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</si>
  <si>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</si>
  <si>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</si>
  <si>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</si>
  <si>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</si>
  <si>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</si>
  <si>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</si>
  <si>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</si>
  <si>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</si>
  <si>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</si>
  <si>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</si>
  <si>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</si>
  <si>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</si>
  <si>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</si>
  <si>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</si>
  <si>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</si>
  <si>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</si>
  <si>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</si>
  <si>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</si>
  <si>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</si>
  <si>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</si>
  <si>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</si>
  <si>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</si>
  <si>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</si>
  <si>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</si>
  <si>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</si>
  <si>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</si>
  <si>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</si>
  <si>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</si>
  <si>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</si>
  <si>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</si>
  <si>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</si>
  <si>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</si>
  <si>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</si>
  <si>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</si>
  <si>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</si>
  <si>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</si>
  <si>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</si>
  <si>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</si>
  <si>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</si>
  <si>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</si>
  <si>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</si>
  <si>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</si>
  <si>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</si>
  <si>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</si>
  <si>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</si>
  <si>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</si>
  <si>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</si>
  <si>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</si>
  <si>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</si>
  <si>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</si>
  <si>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</si>
  <si>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</si>
  <si>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</si>
  <si>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</si>
  <si>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</si>
  <si>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</si>
  <si>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</si>
  <si>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</si>
  <si>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</si>
  <si>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</si>
  <si>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</si>
  <si>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</si>
  <si>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</si>
  <si>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</si>
  <si>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</si>
  <si>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</si>
  <si>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</si>
  <si>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</si>
  <si>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</si>
  <si>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</si>
  <si>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</si>
  <si>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</si>
  <si>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</si>
  <si>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</si>
  <si>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</si>
  <si>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</si>
  <si>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</si>
  <si>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</si>
  <si>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</si>
  <si>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</si>
  <si>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</si>
  <si>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</si>
  <si>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</si>
  <si>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</si>
  <si>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</si>
  <si>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</si>
  <si>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</si>
  <si>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</si>
  <si>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</si>
  <si>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</si>
  <si>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</si>
  <si>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</si>
  <si>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</si>
  <si>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</si>
  <si>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</si>
  <si>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</si>
  <si>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</si>
  <si>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</si>
  <si>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</si>
  <si>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</si>
  <si>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</si>
  <si>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</si>
  <si>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</si>
  <si>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</si>
  <si>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</si>
  <si>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</si>
  <si>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</si>
  <si>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</si>
  <si>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</si>
  <si>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</si>
  <si>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</si>
  <si>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</si>
  <si>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</si>
  <si>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</si>
  <si>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</si>
  <si>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</si>
  <si>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</si>
  <si>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</si>
  <si>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</si>
  <si>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</si>
  <si>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</si>
  <si>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</si>
  <si>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</si>
  <si>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</si>
  <si>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</si>
  <si>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</si>
  <si>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</si>
  <si>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</si>
  <si>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</si>
  <si>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</si>
  <si>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</si>
  <si>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</si>
  <si>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</si>
  <si>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</si>
  <si>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</si>
  <si>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</si>
  <si>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</si>
  <si>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</si>
  <si>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</si>
  <si>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</si>
  <si>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</si>
  <si>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</si>
  <si>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</si>
  <si>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</si>
  <si>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</si>
  <si>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</si>
  <si>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</si>
  <si>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</si>
  <si>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</si>
  <si>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</si>
  <si>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</si>
  <si>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</si>
  <si>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</si>
  <si>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</si>
  <si>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</si>
  <si>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</si>
  <si>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</si>
  <si>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</si>
  <si>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</si>
  <si>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</si>
  <si>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</si>
  <si>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</si>
  <si>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</si>
  <si>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</si>
  <si>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</si>
  <si>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</si>
  <si>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</si>
  <si>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</si>
  <si>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</si>
  <si>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</si>
  <si>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</si>
  <si>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</si>
  <si>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</si>
  <si>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</si>
  <si>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</si>
  <si>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</si>
  <si>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</si>
  <si>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</si>
  <si>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</si>
  <si>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</si>
  <si>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</si>
  <si>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</si>
  <si>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</si>
  <si>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</si>
  <si>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</si>
  <si>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</si>
  <si>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</si>
  <si>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</si>
  <si>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</si>
  <si>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</si>
  <si>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</si>
  <si>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</si>
  <si>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</si>
  <si>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</si>
  <si>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</si>
  <si>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</si>
  <si>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</si>
  <si>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</si>
  <si>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</si>
  <si>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</si>
  <si>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</si>
  <si>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</si>
  <si>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</si>
  <si>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</si>
  <si>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</si>
  <si>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</si>
  <si>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</si>
  <si>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</si>
  <si>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</si>
  <si>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</si>
  <si>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</si>
  <si>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</si>
  <si>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</si>
  <si>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</si>
  <si>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</si>
  <si>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</si>
  <si>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</si>
  <si>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</si>
  <si>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</si>
  <si>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</si>
  <si>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</si>
  <si>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</si>
  <si>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</si>
  <si>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</si>
  <si>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</si>
  <si>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</si>
  <si>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</si>
  <si>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</si>
  <si>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</si>
  <si>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</si>
  <si>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</si>
  <si>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</si>
  <si>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</si>
  <si>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</si>
  <si>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</si>
  <si>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</si>
  <si>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</si>
  <si>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</si>
  <si>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</si>
  <si>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</si>
  <si>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</si>
  <si>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</si>
  <si>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</si>
  <si>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</si>
  <si>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</si>
  <si>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</si>
  <si>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</si>
  <si>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</si>
  <si>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</si>
  <si>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</si>
  <si>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</si>
  <si>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</si>
  <si>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</si>
  <si>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</si>
  <si>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</si>
  <si>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</si>
  <si>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</si>
  <si>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</si>
  <si>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</si>
  <si>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</si>
  <si>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</si>
  <si>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</si>
  <si>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</si>
  <si>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</si>
  <si>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</si>
  <si>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</si>
  <si>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</si>
  <si>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</si>
  <si>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</si>
  <si>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</si>
  <si>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</si>
  <si>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</si>
  <si>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</si>
  <si>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</si>
  <si>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</si>
  <si>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</si>
  <si>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</si>
  <si>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</si>
  <si>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</si>
  <si>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</si>
  <si>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</si>
  <si>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</si>
  <si>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</si>
  <si>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</si>
  <si>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</si>
  <si>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</si>
  <si>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</si>
  <si>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</si>
  <si>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</si>
  <si>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</si>
  <si>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</si>
  <si>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</si>
  <si>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</si>
  <si>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</si>
  <si>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</si>
  <si>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</si>
  <si>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</si>
  <si>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</si>
  <si>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</si>
  <si>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</si>
  <si>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</si>
  <si>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</si>
  <si>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</si>
  <si>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</si>
  <si>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</si>
  <si>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</si>
  <si>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</si>
  <si>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</si>
  <si>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</si>
  <si>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</si>
  <si>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</si>
  <si>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</si>
  <si>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</si>
  <si>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</si>
  <si>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</si>
  <si>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</si>
  <si>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</si>
  <si>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</si>
  <si>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</si>
  <si>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</si>
  <si>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</si>
  <si>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</si>
  <si>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</si>
  <si>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</si>
  <si>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</si>
  <si>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</si>
  <si>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</si>
  <si>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</si>
  <si>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</si>
  <si>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</si>
  <si>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</si>
  <si>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</si>
  <si>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</si>
  <si>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</si>
  <si>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</si>
  <si>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</si>
  <si>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</si>
  <si>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</si>
  <si>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</si>
  <si>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</si>
  <si>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</si>
  <si>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</si>
  <si>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</si>
  <si>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</si>
  <si>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</si>
  <si>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</si>
  <si>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</si>
  <si>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</si>
  <si>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</si>
  <si>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</si>
  <si>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</si>
  <si>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</si>
  <si>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</si>
  <si>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</si>
  <si>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</si>
  <si>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</si>
  <si>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</si>
  <si>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</si>
  <si>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</si>
  <si>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</si>
  <si>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</si>
  <si>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</si>
  <si>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</si>
  <si>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</si>
  <si>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</si>
  <si>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</si>
  <si>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</si>
  <si>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</si>
  <si>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</si>
  <si>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</si>
  <si>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</si>
  <si>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</si>
  <si>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</si>
  <si>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</si>
  <si>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</si>
  <si>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</si>
  <si>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</si>
  <si>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</si>
  <si>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</si>
  <si>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</si>
  <si>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</si>
  <si>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</si>
  <si>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</si>
  <si>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</si>
  <si>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</si>
  <si>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</si>
  <si>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</si>
  <si>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</si>
  <si>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</si>
  <si>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</si>
  <si>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</si>
  <si>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</si>
  <si>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</si>
  <si>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</si>
  <si>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</si>
  <si>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</si>
  <si>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</si>
  <si>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</si>
  <si>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</si>
  <si>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</si>
  <si>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</si>
  <si>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</si>
  <si>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</si>
  <si>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</si>
  <si>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</si>
  <si>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</si>
  <si>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</si>
  <si>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</si>
  <si>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</si>
  <si>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</si>
  <si>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</si>
  <si>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</si>
  <si>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</si>
  <si>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</si>
  <si>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</si>
  <si>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</si>
  <si>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</si>
  <si>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</si>
  <si>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</si>
  <si>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</si>
  <si>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</si>
  <si>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</si>
  <si>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</si>
  <si>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</si>
  <si>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</si>
  <si>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</si>
  <si>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</si>
  <si>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</si>
  <si>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</si>
  <si>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</si>
  <si>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</si>
  <si>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</si>
  <si>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</si>
  <si>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</si>
  <si>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</si>
  <si>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</si>
  <si>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</si>
  <si>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</si>
  <si>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</si>
  <si>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</si>
  <si>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</si>
  <si>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</si>
  <si>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</si>
  <si>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</si>
  <si>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</si>
  <si>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</si>
  <si>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</si>
  <si>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</si>
  <si>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</si>
  <si>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</si>
  <si>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</si>
  <si>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</si>
  <si>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</si>
  <si>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</si>
  <si>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</si>
  <si>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</si>
  <si>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</si>
  <si>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</si>
  <si>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</si>
  <si>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</si>
  <si>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</si>
  <si>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</si>
  <si>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</si>
  <si>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</si>
  <si>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</si>
  <si>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</si>
  <si>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</si>
  <si>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</si>
  <si>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</si>
  <si>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</si>
  <si>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</si>
  <si>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</si>
  <si>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</si>
  <si>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</si>
  <si>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</si>
  <si>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</si>
  <si>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</si>
  <si>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</si>
  <si>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</si>
  <si>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</si>
  <si>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</si>
  <si>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</si>
  <si>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</si>
  <si>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</si>
  <si>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</si>
  <si>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</si>
  <si>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</si>
  <si>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</si>
  <si>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</si>
  <si>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</si>
  <si>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</si>
  <si>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</si>
  <si>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</si>
  <si>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</si>
  <si>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</si>
  <si>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</si>
  <si>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</si>
  <si>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</si>
  <si>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</si>
  <si>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</si>
  <si>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</si>
  <si>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</si>
  <si>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</si>
  <si>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</si>
  <si>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</si>
  <si>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</si>
  <si>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</si>
  <si>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</si>
  <si>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</si>
  <si>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</si>
  <si>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</si>
  <si>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</si>
  <si>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</si>
  <si>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</si>
  <si>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</si>
  <si>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</si>
  <si>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</si>
  <si>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</si>
  <si>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</si>
  <si>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</si>
  <si>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</si>
  <si>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</si>
  <si>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</si>
  <si>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</si>
  <si>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</si>
  <si>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</si>
  <si>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</si>
  <si>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</si>
  <si>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</si>
  <si>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</si>
  <si>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</si>
  <si>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</si>
  <si>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</si>
  <si>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</si>
  <si>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</si>
  <si>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</si>
  <si>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</si>
  <si>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</si>
  <si>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</si>
  <si>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</si>
  <si>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</si>
  <si>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</si>
  <si>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</si>
  <si>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</si>
  <si>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</si>
  <si>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</si>
  <si>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</si>
  <si>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</si>
  <si>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</si>
  <si>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</si>
  <si>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</si>
  <si>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</si>
  <si>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</si>
  <si>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</si>
  <si>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</si>
  <si>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</si>
  <si>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</si>
  <si>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</si>
  <si>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</si>
  <si>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</si>
  <si>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</si>
  <si>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</si>
  <si>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</si>
  <si>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</si>
  <si>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</si>
  <si>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</si>
  <si>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</si>
  <si>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</si>
  <si>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</si>
  <si>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</si>
  <si>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</si>
  <si>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</si>
  <si>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</si>
  <si>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</si>
  <si>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</si>
  <si>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</si>
  <si>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</si>
  <si>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</si>
  <si>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</si>
  <si>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</si>
  <si>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</si>
  <si>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</si>
  <si>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</si>
  <si>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</si>
  <si>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</si>
  <si>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</si>
  <si>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</si>
  <si>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</si>
  <si>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</si>
  <si>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</si>
  <si>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</si>
  <si>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</si>
  <si>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</si>
  <si>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</si>
  <si>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</si>
  <si>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</si>
  <si>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</si>
  <si>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</si>
  <si>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</si>
  <si>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</si>
  <si>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</si>
  <si>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</si>
  <si>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</si>
  <si>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</si>
  <si>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</si>
  <si>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</si>
  <si>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</si>
  <si>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</si>
  <si>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</si>
  <si>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</si>
  <si>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</si>
  <si>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</si>
  <si>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</si>
  <si>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</si>
  <si>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</si>
  <si>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</si>
  <si>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</si>
  <si>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</si>
  <si>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</si>
  <si>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</si>
  <si>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</si>
  <si>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</si>
  <si>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</si>
  <si>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</si>
  <si>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</si>
  <si>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</si>
  <si>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</si>
  <si>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</si>
  <si>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</si>
  <si>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</si>
  <si>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</si>
  <si>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</si>
  <si>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</si>
  <si>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</si>
  <si>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</si>
  <si>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</si>
  <si>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</si>
  <si>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</si>
  <si>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</si>
  <si>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</si>
  <si>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</si>
  <si>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</si>
  <si>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</si>
  <si>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</si>
  <si>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</si>
  <si>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</si>
  <si>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</si>
  <si>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</si>
  <si>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</si>
  <si>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</si>
  <si>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</si>
  <si>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</si>
  <si>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</si>
  <si>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</si>
  <si>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</si>
  <si>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</si>
  <si>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</si>
  <si>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</si>
  <si>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</si>
  <si>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</si>
  <si>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</si>
  <si>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</si>
  <si>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</si>
  <si>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</si>
  <si>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</si>
  <si>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</si>
  <si>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</si>
  <si>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</si>
  <si>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</si>
  <si>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</si>
  <si>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</si>
  <si>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</si>
  <si>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</si>
  <si>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</si>
  <si>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</si>
  <si>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</si>
  <si>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</si>
  <si>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</si>
  <si>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</si>
  <si>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</si>
  <si>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</si>
  <si>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</si>
  <si>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</si>
  <si>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</si>
  <si>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</si>
  <si>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</si>
  <si>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</si>
  <si>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</si>
  <si>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</si>
  <si>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</si>
  <si>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</si>
  <si>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</si>
  <si>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</si>
  <si>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</si>
  <si>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</si>
  <si>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</si>
  <si>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</si>
  <si>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</si>
  <si>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</si>
  <si>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</si>
  <si>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</si>
  <si>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</si>
  <si>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</si>
  <si>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</si>
  <si>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</si>
  <si>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</si>
  <si>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</si>
  <si>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</si>
  <si>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</si>
  <si>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</si>
  <si>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</si>
  <si>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</si>
  <si>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</si>
  <si>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</si>
  <si>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</si>
  <si>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</si>
  <si>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</si>
  <si>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</si>
  <si>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</si>
  <si>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</si>
  <si>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</si>
  <si>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</si>
  <si>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</si>
  <si>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</si>
  <si>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</si>
  <si>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</si>
  <si>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</si>
  <si>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</si>
  <si>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</si>
  <si>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</si>
  <si>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</si>
  <si>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</si>
  <si>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</si>
  <si>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</si>
  <si>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</si>
  <si>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</si>
  <si>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</si>
  <si>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</si>
  <si>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</si>
  <si>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</si>
  <si>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</si>
  <si>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</si>
  <si>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</si>
  <si>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</si>
  <si>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</si>
  <si>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</si>
  <si>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</si>
  <si>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</si>
  <si>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</si>
  <si>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</si>
  <si>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</si>
  <si>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</si>
  <si>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</si>
  <si>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</si>
  <si>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</si>
  <si>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</si>
  <si>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</si>
  <si>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</si>
  <si>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</si>
  <si>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</si>
  <si>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</si>
  <si>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</si>
  <si>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</si>
  <si>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</si>
  <si>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</si>
  <si>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</si>
  <si>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</si>
  <si>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</si>
  <si>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</si>
  <si>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</si>
  <si>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</si>
  <si>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</si>
  <si>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</si>
  <si>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</si>
  <si>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</si>
  <si>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</si>
  <si>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</si>
  <si>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</si>
  <si>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</si>
  <si>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</si>
  <si>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</si>
  <si>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</si>
  <si>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</si>
  <si>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</si>
  <si>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</si>
  <si>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</si>
  <si>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</si>
  <si>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</si>
  <si>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</si>
  <si>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</si>
  <si>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</si>
  <si>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</si>
  <si>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</si>
  <si>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</si>
  <si>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</si>
  <si>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</si>
  <si>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</si>
  <si>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</si>
  <si>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</si>
  <si>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</si>
  <si>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</si>
  <si>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</si>
  <si>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</si>
  <si>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</si>
  <si>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</si>
  <si>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</si>
  <si>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</si>
  <si>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</si>
  <si>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</si>
  <si>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</si>
  <si>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</si>
  <si>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</si>
  <si>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</si>
  <si>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</si>
  <si>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</si>
  <si>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</si>
  <si>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</si>
  <si>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</si>
  <si>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</si>
  <si>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</si>
  <si>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</si>
  <si>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</si>
  <si>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</si>
  <si>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</si>
  <si>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</si>
  <si>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</si>
  <si>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</si>
  <si>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</si>
  <si>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</si>
  <si>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</si>
  <si>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</si>
  <si>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</si>
  <si>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</si>
  <si>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</si>
  <si>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</si>
  <si>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</si>
  <si>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</si>
  <si>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</si>
  <si>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</si>
  <si>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</si>
  <si>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</si>
  <si>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</si>
  <si>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</si>
  <si>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</si>
  <si>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</si>
  <si>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</si>
  <si>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</si>
  <si>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</si>
  <si>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</si>
  <si>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</si>
  <si>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</si>
  <si>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</si>
  <si>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</si>
  <si>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</si>
  <si>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</si>
  <si>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</si>
  <si>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</si>
  <si>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</si>
  <si>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</si>
  <si>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</si>
  <si>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</si>
  <si>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</si>
  <si>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</si>
  <si>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</si>
  <si>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</si>
  <si>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</si>
  <si>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</si>
  <si>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</si>
  <si>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</si>
  <si>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</si>
  <si>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</si>
  <si>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</si>
  <si>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</si>
  <si>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</si>
  <si>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</si>
  <si>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</si>
  <si>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</si>
  <si>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</si>
  <si>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</si>
  <si>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</si>
  <si>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</si>
  <si>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</si>
  <si>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</si>
  <si>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</si>
  <si>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</si>
  <si>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</si>
  <si>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</si>
  <si>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</si>
  <si>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</si>
  <si>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</si>
  <si>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</si>
  <si>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</si>
  <si>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</si>
  <si>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</si>
  <si>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</si>
  <si>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</si>
  <si>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</si>
  <si>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</si>
  <si>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</si>
  <si>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</si>
  <si>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</si>
  <si>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</si>
  <si>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</si>
  <si>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</si>
  <si>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</si>
  <si>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</si>
  <si>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</si>
  <si>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</si>
  <si>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</si>
  <si>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</si>
  <si>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</si>
  <si>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</si>
  <si>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</si>
  <si>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</si>
  <si>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</si>
  <si>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</si>
  <si>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</si>
  <si>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</si>
  <si>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</si>
  <si>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</si>
  <si>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</si>
  <si>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</si>
  <si>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</si>
  <si>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</si>
  <si>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</si>
  <si>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</si>
  <si>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</si>
  <si>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</si>
  <si>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</si>
  <si>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</si>
  <si>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</si>
  <si>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</si>
  <si>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</si>
  <si>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</si>
  <si>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</si>
  <si>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</si>
  <si>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</si>
  <si>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</si>
  <si>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</si>
  <si>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</si>
  <si>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</si>
  <si>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</si>
  <si>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</si>
  <si>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</si>
  <si>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</si>
  <si>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</si>
  <si>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</si>
  <si>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</si>
  <si>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</si>
  <si>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</si>
  <si>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</si>
  <si>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</si>
  <si>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</si>
  <si>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</si>
  <si>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</si>
  <si>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</si>
  <si>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</si>
  <si>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</si>
  <si>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</si>
  <si>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</si>
  <si>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</si>
  <si>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</si>
  <si>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</si>
  <si>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</si>
  <si>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</si>
  <si>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</si>
  <si>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</si>
  <si>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</si>
  <si>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</si>
  <si>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</si>
  <si>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</si>
  <si>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</si>
  <si>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</si>
  <si>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</si>
  <si>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</si>
  <si>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</si>
  <si>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</si>
  <si>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</si>
  <si>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</si>
  <si>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</si>
  <si>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</si>
  <si>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</si>
  <si>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</si>
  <si>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</si>
  <si>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</si>
  <si>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</si>
  <si>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</si>
  <si>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</si>
  <si>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</si>
  <si>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</si>
  <si>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</si>
  <si>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</si>
  <si>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</si>
  <si>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</si>
  <si>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</si>
  <si>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</si>
  <si>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</si>
  <si>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</si>
  <si>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</si>
  <si>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</si>
  <si>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</si>
  <si>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</si>
  <si>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</si>
  <si>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</si>
  <si>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</si>
  <si>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</si>
  <si>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</si>
  <si>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</si>
  <si>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</si>
  <si>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</si>
  <si>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</si>
  <si>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</si>
  <si>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</si>
  <si>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</si>
  <si>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</si>
  <si>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</si>
  <si>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</si>
  <si>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</si>
  <si>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</si>
  <si>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</si>
  <si>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</si>
  <si>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</si>
  <si>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</si>
  <si>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</si>
  <si>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</si>
  <si>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</si>
  <si>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</si>
  <si>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</si>
  <si>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</si>
  <si>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</si>
  <si>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</si>
  <si>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</si>
  <si>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</si>
  <si>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</si>
  <si>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</si>
  <si>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</si>
  <si>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</si>
  <si>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</si>
  <si>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</si>
  <si>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</si>
  <si>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</si>
  <si>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</si>
  <si>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</si>
  <si>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</si>
  <si>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</si>
  <si>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</si>
  <si>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</si>
  <si>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</si>
  <si>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</si>
  <si>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</si>
  <si>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</si>
  <si>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</si>
  <si>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</si>
  <si>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</si>
  <si>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</si>
  <si>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</si>
  <si>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</si>
  <si>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</si>
  <si>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</si>
  <si>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</si>
  <si>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</si>
  <si>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</si>
  <si>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</si>
  <si>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</si>
  <si>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</si>
  <si>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</si>
  <si>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</si>
  <si>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</si>
  <si>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</si>
  <si>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</si>
  <si>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</si>
  <si>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</si>
  <si>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</si>
  <si>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</si>
  <si>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</si>
  <si>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</si>
  <si>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</si>
  <si>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</si>
  <si>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</si>
  <si>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</si>
  <si>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</si>
  <si>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</si>
  <si>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</si>
  <si>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</si>
  <si>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</si>
  <si>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</si>
  <si>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</si>
  <si>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</si>
  <si>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</si>
  <si>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</si>
  <si>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</si>
  <si>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</si>
  <si>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</si>
  <si>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</si>
  <si>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</si>
  <si>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</si>
  <si>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</si>
  <si>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</si>
  <si>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</si>
  <si>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</si>
  <si>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</si>
  <si>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</si>
  <si>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</si>
  <si>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</si>
  <si>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</si>
  <si>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</si>
  <si>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</si>
  <si>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</si>
  <si>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</si>
  <si>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</si>
  <si>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</si>
  <si>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</si>
  <si>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</si>
  <si>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</si>
  <si>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</si>
  <si>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</si>
  <si>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</si>
  <si>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</si>
  <si>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</si>
  <si>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</si>
  <si>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</si>
  <si>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</si>
  <si>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</si>
  <si>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</si>
  <si>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</si>
  <si>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</si>
  <si>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</si>
  <si>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</si>
  <si>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</si>
  <si>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</si>
  <si>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</si>
  <si>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</si>
  <si>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</si>
  <si>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</si>
  <si>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</si>
  <si>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</si>
  <si>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</si>
  <si>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</si>
  <si>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</si>
  <si>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</si>
  <si>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</si>
  <si>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</si>
  <si>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</si>
  <si>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</si>
  <si>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</si>
  <si>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</si>
  <si>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</si>
  <si>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</si>
  <si>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</si>
  <si>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</si>
  <si>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</si>
  <si>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</si>
  <si>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</si>
  <si>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</si>
  <si>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</si>
  <si>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</si>
  <si>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</si>
  <si>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</si>
  <si>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</si>
  <si>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</si>
  <si>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</si>
  <si>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</si>
  <si>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</si>
  <si>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</si>
  <si>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</si>
  <si>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</si>
  <si>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</si>
  <si>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</si>
  <si>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</si>
  <si>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</si>
  <si>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</si>
  <si>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</si>
  <si>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</si>
  <si>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</si>
  <si>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</si>
  <si>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</si>
  <si>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</si>
  <si>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</si>
  <si>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</si>
  <si>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</si>
  <si>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</si>
  <si>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</si>
  <si>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</si>
  <si>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</si>
  <si>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</si>
  <si>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</si>
  <si>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</si>
  <si>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</si>
  <si>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</si>
  <si>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</si>
  <si>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</si>
  <si>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</si>
  <si>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</si>
  <si>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</si>
  <si>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</si>
  <si>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</si>
  <si>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</si>
  <si>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</si>
  <si>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</si>
  <si>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</si>
  <si>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</si>
  <si>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</si>
  <si>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</si>
  <si>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</si>
  <si>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</si>
  <si>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</si>
  <si>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</si>
  <si>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</si>
  <si>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</si>
  <si>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</si>
  <si>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</si>
  <si>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</si>
  <si>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</si>
  <si>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</si>
  <si>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</si>
  <si>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</si>
  <si>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</si>
  <si>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</si>
  <si>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</si>
  <si>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</si>
  <si>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</si>
  <si>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</si>
  <si>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</si>
  <si>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</si>
  <si>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</si>
  <si>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</si>
  <si>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</si>
  <si>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</si>
  <si>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</si>
  <si>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</si>
  <si>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</si>
  <si>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</si>
  <si>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</si>
  <si>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</si>
  <si>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</si>
  <si>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</si>
  <si>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</si>
  <si>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</si>
  <si>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</si>
  <si>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</si>
  <si>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</si>
  <si>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</si>
  <si>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</si>
  <si>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</si>
  <si>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</si>
  <si>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</si>
  <si>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</si>
  <si>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</si>
  <si>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</si>
  <si>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</si>
  <si>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</si>
  <si>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</si>
  <si>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</si>
  <si>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</si>
  <si>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</si>
  <si>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</si>
  <si>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</si>
  <si>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</si>
  <si>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</si>
  <si>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</si>
  <si>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</si>
  <si>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</si>
  <si>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</si>
  <si>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</si>
  <si>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</si>
  <si>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</si>
  <si>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</si>
  <si>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</si>
  <si>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</si>
  <si>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</si>
  <si>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</si>
  <si>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</si>
  <si>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</si>
  <si>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</si>
  <si>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</si>
  <si>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</si>
  <si>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</si>
  <si>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</si>
  <si>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</si>
  <si>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</si>
  <si>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</si>
  <si>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</si>
  <si>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</si>
  <si>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</si>
  <si>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</si>
  <si>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</si>
  <si>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</si>
  <si>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</si>
  <si>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</si>
  <si>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</si>
  <si>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</si>
  <si>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</si>
  <si>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</si>
  <si>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</si>
  <si>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</si>
  <si>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</si>
  <si>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</si>
  <si>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</si>
  <si>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</si>
  <si>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</si>
  <si>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</si>
  <si>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</si>
  <si>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</si>
  <si>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</si>
  <si>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</si>
  <si>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</si>
  <si>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</si>
  <si>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</si>
  <si>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</si>
  <si>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</si>
  <si>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</si>
  <si>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</si>
  <si>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</si>
  <si>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</si>
  <si>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</si>
  <si>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</si>
  <si>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</si>
  <si>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</si>
  <si>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</si>
  <si>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</si>
  <si>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</si>
  <si>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</si>
  <si>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</si>
  <si>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</si>
  <si>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</si>
  <si>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</si>
  <si>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</si>
  <si>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</si>
  <si>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</si>
  <si>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</si>
  <si>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</si>
  <si>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</si>
  <si>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</si>
  <si>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</si>
  <si>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</si>
  <si>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</si>
  <si>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</si>
  <si>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</si>
  <si>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</si>
  <si>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</si>
  <si>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</si>
  <si>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</si>
  <si>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</si>
  <si>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</si>
  <si>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</si>
  <si>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</si>
  <si>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</si>
  <si>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</si>
  <si>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</si>
  <si>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</si>
  <si>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</si>
  <si>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</si>
  <si>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</si>
  <si>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</si>
  <si>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</si>
  <si>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</si>
  <si>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</si>
  <si>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</si>
  <si>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</si>
  <si>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</si>
  <si>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</si>
  <si>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</si>
  <si>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</si>
  <si>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</si>
  <si>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</si>
  <si>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</si>
  <si>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</si>
  <si>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</si>
  <si>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</si>
  <si>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</si>
  <si>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</si>
  <si>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</si>
  <si>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</si>
  <si>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</si>
  <si>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</si>
  <si>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</si>
  <si>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</si>
  <si>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</si>
  <si>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</si>
  <si>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</si>
  <si>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</si>
  <si>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</si>
  <si>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</si>
  <si>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</si>
  <si>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</si>
  <si>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</si>
  <si>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</si>
  <si>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</si>
  <si>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</si>
  <si>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</si>
  <si>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</si>
  <si>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</si>
  <si>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</si>
  <si>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</si>
  <si>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</si>
  <si>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</si>
  <si>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</si>
  <si>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</si>
  <si>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</si>
  <si>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</si>
  <si>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</si>
  <si>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</si>
  <si>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</si>
  <si>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</si>
  <si>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</si>
  <si>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</si>
  <si>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</si>
  <si>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</si>
  <si>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</si>
  <si>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</si>
  <si>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</si>
  <si>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</si>
  <si>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</si>
  <si>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</si>
  <si>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</si>
  <si>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</si>
  <si>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</si>
  <si>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</si>
  <si>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</si>
  <si>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</si>
  <si>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</si>
  <si>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</si>
  <si>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</si>
  <si>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</si>
  <si>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</si>
  <si>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</si>
  <si>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</si>
  <si>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</si>
  <si>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</si>
  <si>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</si>
  <si>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</si>
  <si>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</si>
  <si>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</si>
  <si>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</si>
  <si>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</si>
  <si>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</si>
  <si>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</si>
  <si>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</si>
  <si>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</si>
  <si>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</si>
  <si>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</si>
  <si>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</si>
  <si>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</si>
  <si>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</si>
  <si>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</si>
  <si>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</si>
  <si>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</si>
  <si>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</si>
  <si>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</si>
  <si>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</si>
  <si>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</si>
  <si>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</si>
  <si>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</si>
  <si>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</si>
  <si>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</si>
  <si>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</si>
  <si>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</si>
  <si>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</si>
  <si>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</si>
  <si>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</si>
  <si>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</si>
  <si>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</si>
  <si>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</si>
  <si>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</si>
  <si>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</si>
  <si>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</si>
  <si>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</si>
  <si>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</si>
  <si>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</si>
  <si>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</si>
  <si>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</si>
  <si>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</si>
  <si>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</si>
  <si>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</si>
  <si>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</si>
  <si>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</si>
  <si>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</si>
  <si>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</si>
  <si>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</si>
  <si>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</si>
  <si>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</si>
  <si>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</si>
  <si>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</si>
  <si>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</si>
  <si>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</si>
  <si>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</si>
  <si>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</si>
  <si>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</si>
  <si>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</si>
  <si>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</si>
  <si>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</si>
  <si>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</si>
  <si>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</si>
  <si>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</si>
  <si>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</si>
  <si>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</si>
  <si>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</si>
  <si>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</si>
  <si>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</si>
  <si>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</si>
  <si>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</si>
  <si>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</si>
  <si>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</si>
  <si>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</si>
  <si>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</si>
  <si>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</si>
  <si>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</si>
  <si>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</si>
  <si>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</si>
  <si>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</si>
  <si>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</si>
  <si>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</si>
  <si>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</si>
  <si>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</si>
  <si>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</si>
  <si>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</si>
  <si>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</si>
  <si>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</si>
  <si>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</si>
  <si>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</si>
  <si>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</si>
  <si>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</si>
  <si>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</si>
  <si>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</si>
  <si>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</si>
  <si>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</si>
  <si>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</si>
  <si>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</si>
  <si>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</si>
  <si>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</si>
  <si>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</si>
  <si>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</si>
  <si>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</si>
  <si>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</si>
  <si>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</si>
  <si>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</si>
  <si>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</si>
  <si>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</si>
  <si>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</si>
  <si>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</si>
  <si>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</si>
  <si>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</si>
  <si>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</si>
  <si>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</si>
  <si>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</si>
  <si>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</si>
  <si>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</si>
  <si>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</si>
  <si>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</si>
  <si>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</si>
  <si>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</si>
  <si>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</si>
  <si>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</si>
  <si>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</si>
  <si>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</si>
  <si>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</si>
  <si>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</si>
  <si>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</si>
  <si>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</si>
  <si>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</si>
  <si>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</si>
  <si>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</si>
  <si>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</si>
  <si>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</si>
  <si>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</si>
  <si>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</si>
  <si>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</si>
  <si>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</si>
  <si>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</si>
  <si>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</si>
  <si>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</si>
  <si>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</si>
  <si>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</si>
  <si>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</si>
  <si>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</si>
  <si>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</si>
  <si>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</si>
  <si>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</si>
  <si>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</si>
  <si>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</si>
  <si>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</si>
  <si>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</si>
  <si>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</si>
  <si>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</si>
  <si>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</si>
  <si>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</si>
  <si>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</si>
  <si>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</si>
  <si>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</si>
  <si>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</si>
  <si>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</si>
  <si>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</si>
  <si>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</si>
  <si>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</si>
  <si>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</si>
  <si>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</si>
  <si>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</si>
  <si>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</si>
  <si>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</si>
  <si>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</si>
  <si>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</si>
  <si>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</si>
  <si>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</si>
  <si>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</si>
  <si>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</si>
  <si>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</si>
  <si>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</si>
  <si>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</si>
  <si>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</si>
  <si>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</si>
  <si>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</si>
  <si>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</si>
  <si>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</si>
  <si>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</si>
  <si>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</si>
  <si>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</si>
  <si>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</si>
  <si>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</si>
  <si>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</si>
  <si>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</si>
  <si>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</si>
  <si>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</si>
  <si>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</si>
  <si>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</si>
  <si>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</si>
  <si>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</si>
  <si>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</si>
  <si>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</si>
  <si>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</si>
  <si>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</si>
  <si>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</si>
  <si>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</si>
  <si>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</si>
  <si>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</si>
  <si>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</si>
  <si>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</si>
  <si>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</si>
  <si>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</si>
  <si>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</si>
  <si>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</si>
  <si>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</si>
  <si>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</si>
  <si>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</si>
  <si>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</si>
  <si>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</si>
  <si>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</si>
  <si>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</si>
  <si>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</si>
  <si>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</si>
  <si>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</si>
  <si>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</si>
  <si>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</si>
  <si>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</si>
  <si>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</si>
  <si>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</si>
  <si>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</si>
  <si>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</si>
  <si>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</si>
  <si>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</si>
  <si>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</si>
  <si>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</si>
  <si>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</si>
  <si>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</si>
  <si>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</si>
  <si>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</si>
  <si>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</si>
  <si>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</si>
  <si>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</si>
  <si>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</si>
  <si>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</si>
  <si>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</si>
  <si>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</si>
  <si>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</si>
  <si>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</si>
  <si>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</si>
  <si>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</si>
  <si>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</si>
  <si>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</si>
  <si>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</si>
  <si>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</si>
  <si>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</si>
  <si>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</si>
  <si>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</si>
  <si>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</si>
  <si>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</si>
  <si>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</si>
  <si>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</si>
  <si>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</si>
  <si>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</si>
  <si>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</si>
  <si>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</si>
  <si>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</si>
  <si>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</si>
  <si>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</si>
  <si>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</si>
  <si>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</si>
  <si>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</si>
  <si>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</si>
  <si>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</si>
  <si>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</si>
  <si>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</si>
  <si>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</si>
  <si>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</si>
  <si>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</si>
  <si>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</si>
  <si>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</si>
  <si>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</si>
  <si>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</si>
  <si>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</si>
  <si>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</si>
  <si>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</si>
  <si>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</si>
  <si>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</si>
  <si>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</si>
  <si>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</si>
  <si>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</si>
  <si>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</si>
  <si>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</si>
  <si>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</si>
  <si>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</si>
  <si>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</si>
  <si>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</si>
  <si>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</si>
  <si>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</si>
  <si>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</si>
  <si>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</si>
  <si>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</si>
  <si>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</si>
  <si>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</si>
  <si>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</si>
  <si>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</si>
  <si>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</si>
  <si>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</si>
  <si>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</si>
  <si>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</si>
  <si>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</si>
  <si>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</si>
  <si>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</si>
  <si>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</si>
  <si>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</si>
  <si>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</si>
  <si>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</si>
  <si>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</si>
  <si>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</si>
  <si>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</si>
  <si>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</si>
  <si>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</si>
  <si>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</si>
  <si>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</si>
  <si>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</si>
  <si>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</si>
  <si>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</si>
  <si>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</si>
  <si>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</si>
  <si>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</si>
  <si>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</si>
  <si>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</si>
  <si>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</si>
  <si>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</si>
  <si>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</si>
  <si>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</si>
  <si>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</si>
  <si>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</si>
  <si>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</si>
  <si>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</si>
  <si>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</si>
  <si>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</si>
  <si>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</si>
  <si>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</si>
  <si>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</si>
  <si>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</si>
  <si>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</si>
  <si>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</si>
  <si>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</si>
  <si>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</si>
  <si>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</si>
  <si>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</si>
  <si>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</si>
  <si>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</si>
  <si>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</si>
  <si>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</si>
  <si>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</si>
  <si>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</si>
  <si>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</si>
  <si>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</si>
  <si>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</si>
  <si>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</si>
  <si>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</si>
  <si>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</si>
  <si>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</si>
  <si>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</si>
  <si>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</si>
  <si>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</si>
  <si>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</si>
  <si>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</si>
  <si>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</si>
  <si>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</si>
  <si>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</si>
  <si>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</si>
  <si>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</si>
  <si>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</si>
  <si>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</si>
  <si>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</si>
  <si>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</si>
  <si>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</si>
  <si>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</si>
  <si>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</si>
  <si>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</si>
  <si>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</si>
  <si>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</si>
  <si>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</si>
  <si>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</si>
  <si>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</si>
  <si>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</si>
  <si>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</si>
  <si>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</si>
  <si>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</si>
  <si>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</si>
  <si>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</si>
  <si>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</si>
  <si>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</si>
  <si>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</si>
  <si>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</si>
  <si>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</si>
  <si>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</si>
  <si>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</si>
  <si>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</si>
  <si>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</si>
  <si>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</si>
  <si>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</si>
  <si>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</si>
  <si>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</si>
  <si>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</si>
  <si>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</si>
  <si>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</si>
  <si>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</si>
  <si>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</si>
  <si>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</si>
  <si>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</si>
  <si>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</si>
  <si>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</si>
  <si>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</si>
  <si>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</si>
  <si>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</si>
  <si>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</si>
  <si>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</si>
  <si>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</si>
  <si>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</si>
  <si>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</si>
  <si>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</si>
  <si>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</si>
  <si>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</si>
  <si>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</si>
  <si>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</si>
  <si>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</si>
  <si>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</si>
  <si>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</si>
  <si>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</si>
  <si>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</si>
  <si>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</si>
  <si>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</si>
  <si>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</si>
  <si>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</si>
  <si>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</si>
  <si>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</si>
  <si>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</si>
  <si>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</si>
  <si>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</si>
  <si>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</si>
  <si>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</si>
  <si>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</si>
  <si>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</si>
  <si>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</si>
  <si>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</si>
  <si>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</si>
  <si>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</si>
  <si>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</si>
  <si>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</si>
  <si>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</si>
  <si>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</si>
  <si>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</si>
  <si>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</si>
  <si>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</si>
  <si>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</si>
  <si>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</si>
  <si>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</si>
  <si>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</si>
  <si>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</si>
  <si>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</si>
  <si>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</si>
  <si>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</si>
  <si>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</si>
  <si>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</si>
  <si>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</si>
  <si>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</si>
  <si>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</si>
  <si>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</si>
  <si>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</si>
  <si>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</si>
  <si>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</si>
  <si>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</si>
  <si>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</si>
  <si>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</si>
  <si>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</si>
  <si>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</si>
  <si>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</si>
  <si>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</si>
  <si>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</si>
  <si>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</si>
  <si>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</si>
  <si>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</si>
  <si>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</si>
  <si>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</si>
  <si>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</si>
  <si>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</si>
  <si>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</si>
  <si>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</si>
  <si>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</si>
  <si>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</si>
  <si>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</si>
  <si>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</si>
  <si>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</si>
  <si>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</si>
  <si>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</si>
  <si>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</si>
  <si>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</si>
  <si>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</si>
  <si>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</si>
  <si>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</si>
  <si>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</si>
  <si>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</si>
  <si>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</si>
  <si>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</si>
  <si>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</si>
  <si>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</si>
  <si>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</si>
  <si>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</si>
  <si>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</si>
  <si>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</si>
  <si>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</si>
  <si>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</si>
  <si>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</si>
  <si>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</si>
  <si>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</si>
  <si>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</si>
  <si>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</si>
  <si>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</si>
  <si>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</si>
  <si>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</si>
  <si>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</si>
  <si>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</si>
  <si>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</si>
  <si>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</si>
  <si>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</si>
  <si>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</si>
  <si>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</si>
  <si>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</si>
  <si>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</si>
  <si>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</si>
  <si>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</si>
  <si>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</si>
  <si>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</si>
  <si>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</si>
  <si>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</si>
  <si>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</si>
  <si>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</si>
  <si>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</si>
  <si>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</si>
  <si>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</si>
  <si>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</si>
  <si>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</si>
  <si>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</si>
  <si>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</si>
  <si>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</si>
  <si>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</si>
  <si>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</si>
  <si>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</si>
  <si>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</si>
  <si>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</si>
  <si>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</si>
  <si>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</si>
  <si>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</si>
  <si>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</si>
  <si>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</si>
  <si>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</si>
  <si>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</si>
  <si>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</si>
  <si>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</si>
  <si>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</si>
  <si>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</si>
  <si>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</si>
  <si>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</si>
  <si>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</si>
  <si>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</si>
  <si>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</si>
  <si>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</si>
  <si>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</si>
  <si>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</si>
  <si>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</si>
  <si>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</si>
  <si>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</si>
  <si>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</si>
  <si>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</si>
  <si>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</si>
  <si>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</si>
  <si>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</si>
  <si>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</si>
  <si>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</si>
  <si>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</si>
  <si>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</si>
  <si>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</si>
  <si>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</si>
  <si>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</si>
  <si>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</si>
  <si>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</si>
  <si>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</si>
  <si>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</si>
  <si>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</si>
  <si>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</si>
  <si>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</si>
  <si>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</si>
  <si>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</si>
  <si>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</si>
  <si>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</si>
  <si>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</si>
  <si>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</si>
  <si>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</si>
  <si>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</si>
  <si>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</si>
  <si>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</si>
  <si>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</si>
  <si>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</si>
  <si>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</si>
  <si>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</si>
  <si>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</si>
  <si>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</si>
  <si>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</si>
  <si>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</si>
  <si>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</si>
  <si>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</si>
  <si>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</si>
  <si>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</si>
  <si>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</si>
  <si>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</si>
  <si>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</si>
  <si>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</si>
  <si>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</si>
  <si>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</si>
  <si>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</si>
  <si>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</si>
  <si>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</si>
  <si>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</si>
  <si>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</si>
  <si>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</si>
  <si>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</si>
  <si>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</si>
  <si>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</si>
  <si>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</si>
  <si>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</si>
  <si>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</si>
  <si>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</si>
  <si>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</si>
  <si>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</si>
  <si>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</si>
  <si>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</si>
  <si>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</si>
  <si>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</si>
  <si>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</si>
  <si>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</si>
  <si>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</si>
  <si>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</si>
  <si>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</si>
  <si>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</si>
  <si>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</si>
  <si>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</si>
  <si>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</si>
  <si>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</si>
  <si>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</si>
  <si>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</si>
  <si>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</si>
  <si>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</si>
  <si>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</si>
  <si>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</si>
  <si>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</si>
  <si>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</si>
  <si>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</si>
  <si>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</si>
  <si>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</si>
  <si>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</si>
  <si>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</si>
  <si>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</si>
  <si>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</si>
  <si>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</si>
  <si>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</si>
  <si>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</si>
  <si>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</si>
  <si>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</si>
  <si>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</si>
  <si>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</si>
  <si>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</si>
  <si>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</si>
  <si>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</si>
  <si>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</si>
  <si>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</si>
  <si>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</si>
  <si>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</si>
  <si>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</si>
  <si>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</si>
  <si>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</si>
  <si>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</si>
  <si>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</si>
  <si>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</si>
  <si>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</si>
  <si>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</si>
  <si>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</si>
  <si>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</si>
  <si>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</si>
  <si>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</si>
  <si>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</si>
  <si>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</si>
  <si>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</si>
  <si>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</si>
  <si>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</si>
  <si>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</si>
  <si>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</si>
  <si>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</si>
  <si>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</si>
  <si>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</si>
  <si>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</si>
  <si>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</si>
  <si>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</si>
  <si>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</si>
  <si>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</si>
  <si>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</si>
  <si>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</si>
  <si>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</si>
  <si>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</si>
  <si>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</si>
  <si>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</si>
  <si>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</si>
  <si>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</si>
  <si>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</si>
  <si>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</si>
  <si>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</si>
  <si>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</si>
  <si>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</si>
  <si>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</si>
  <si>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</si>
  <si>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</si>
  <si>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</si>
  <si>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</si>
  <si>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</si>
  <si>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</si>
  <si>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</si>
  <si>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</si>
  <si>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</si>
  <si>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</si>
  <si>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</si>
  <si>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</si>
  <si>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</si>
  <si>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</si>
  <si>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</si>
  <si>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</si>
  <si>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</si>
  <si>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</si>
  <si>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</si>
  <si>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</si>
  <si>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</si>
  <si>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</si>
  <si>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</si>
  <si>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</si>
  <si>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</si>
  <si>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</si>
  <si>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</si>
  <si>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</si>
  <si>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</si>
  <si>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</si>
  <si>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</si>
  <si>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</si>
  <si>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</si>
  <si>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</si>
  <si>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</si>
  <si>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</si>
  <si>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</si>
  <si>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</si>
  <si>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</si>
  <si>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</si>
  <si>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</si>
  <si>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</si>
  <si>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</si>
  <si>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</si>
  <si>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</si>
  <si>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</si>
  <si>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</si>
  <si>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</si>
  <si>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</si>
  <si>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</si>
  <si>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</si>
  <si>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</si>
  <si>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</si>
  <si>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</si>
  <si>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</si>
  <si>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</si>
  <si>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</si>
  <si>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</si>
  <si>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</si>
  <si>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</si>
  <si>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</si>
  <si>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</si>
  <si>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</si>
  <si>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</si>
  <si>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</si>
  <si>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</si>
  <si>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</si>
  <si>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</si>
  <si>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</si>
  <si>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</si>
  <si>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</si>
  <si>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</si>
  <si>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</si>
  <si>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</si>
  <si>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</si>
  <si>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</si>
  <si>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</si>
  <si>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</si>
  <si>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</si>
  <si>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</si>
  <si>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</si>
  <si>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</si>
  <si>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</si>
  <si>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</si>
  <si>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</si>
  <si>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</si>
  <si>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</si>
  <si>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</si>
  <si>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</si>
  <si>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</si>
  <si>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</si>
  <si>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</si>
  <si>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</si>
  <si>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</si>
  <si>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</si>
  <si>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</si>
  <si>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</si>
  <si>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</si>
  <si>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</si>
  <si>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</si>
  <si>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</si>
  <si>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</si>
  <si>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</si>
  <si>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</si>
  <si>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</si>
  <si>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</si>
  <si>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</si>
  <si>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</si>
  <si>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</si>
  <si>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</si>
  <si>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</si>
  <si>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</si>
  <si>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</si>
  <si>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</si>
  <si>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</si>
  <si>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</si>
  <si>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</si>
  <si>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</si>
  <si>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</si>
  <si>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</si>
  <si>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</si>
  <si>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</si>
  <si>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</si>
  <si>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</si>
  <si>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</si>
  <si>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</si>
  <si>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</si>
  <si>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</si>
  <si>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</si>
  <si>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</si>
  <si>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</si>
  <si>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</si>
  <si>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</si>
  <si>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</si>
  <si>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</si>
  <si>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</si>
  <si>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</si>
  <si>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</si>
  <si>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</si>
  <si>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</si>
  <si>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</si>
  <si>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</si>
  <si>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</si>
  <si>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</si>
  <si>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</si>
  <si>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</si>
  <si>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</si>
  <si>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</si>
  <si>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</si>
  <si>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</si>
  <si>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</si>
  <si>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</si>
  <si>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</si>
  <si>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</si>
  <si>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</si>
  <si>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</si>
  <si>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</si>
  <si>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</si>
  <si>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</si>
  <si>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</si>
  <si>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</si>
  <si>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</si>
  <si>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</si>
  <si>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</si>
  <si>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</si>
  <si>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</si>
  <si>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</si>
  <si>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</si>
  <si>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</si>
  <si>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</si>
  <si>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</si>
  <si>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</si>
  <si>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</si>
  <si>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</si>
  <si>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</si>
  <si>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</si>
  <si>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</si>
  <si>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</si>
  <si>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</si>
  <si>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</si>
  <si>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</si>
  <si>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</si>
  <si>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</si>
  <si>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</si>
  <si>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</si>
  <si>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</si>
  <si>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</si>
  <si>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</si>
  <si>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</si>
  <si>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</si>
  <si>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</si>
  <si>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</si>
  <si>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</si>
  <si>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</si>
  <si>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</si>
  <si>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</si>
  <si>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</si>
  <si>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</si>
  <si>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</si>
  <si>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</si>
  <si>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</si>
  <si>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</si>
  <si>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</si>
  <si>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</si>
  <si>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</si>
  <si>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</si>
  <si>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</si>
  <si>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</si>
  <si>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</si>
  <si>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</si>
  <si>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</si>
  <si>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</si>
  <si>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</si>
  <si>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</si>
  <si>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</si>
  <si>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</si>
  <si>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</si>
  <si>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</si>
  <si>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</si>
  <si>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</si>
  <si>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</si>
  <si>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</si>
  <si>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</si>
  <si>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</si>
  <si>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</si>
  <si>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</si>
  <si>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</si>
  <si>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</si>
  <si>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</si>
  <si>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</si>
  <si>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</si>
  <si>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</si>
  <si>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</si>
  <si>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</si>
  <si>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</si>
  <si>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</si>
  <si>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</si>
  <si>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</si>
  <si>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</si>
  <si>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</si>
  <si>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</si>
  <si>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</si>
  <si>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</si>
  <si>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</si>
  <si>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</si>
  <si>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</si>
  <si>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</si>
  <si>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</si>
  <si>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</si>
  <si>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</si>
  <si>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</si>
  <si>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</si>
  <si>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</si>
  <si>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</si>
  <si>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</si>
  <si>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</si>
  <si>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</si>
  <si>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</si>
  <si>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</si>
  <si>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</si>
  <si>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</si>
  <si>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</si>
  <si>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</si>
  <si>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</si>
  <si>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</si>
  <si>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</si>
  <si>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</si>
  <si>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</si>
  <si>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</si>
  <si>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</si>
  <si>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</si>
  <si>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</si>
  <si>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</si>
  <si>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</si>
  <si>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</si>
  <si>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</si>
  <si>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</si>
  <si>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</si>
  <si>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</si>
  <si>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</si>
  <si>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</si>
  <si>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</si>
  <si>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</si>
  <si>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</si>
  <si>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</si>
  <si>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</si>
  <si>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</si>
  <si>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</si>
  <si>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</si>
  <si>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</si>
  <si>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</si>
  <si>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</si>
  <si>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</si>
  <si>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</si>
  <si>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</si>
  <si>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</si>
  <si>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</si>
  <si>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</si>
  <si>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</si>
  <si>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</si>
  <si>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</si>
  <si>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</si>
  <si>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</si>
  <si>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</si>
  <si>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</si>
  <si>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</si>
  <si>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</si>
  <si>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</si>
  <si>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</si>
  <si>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</si>
  <si>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</si>
  <si>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</si>
  <si>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</si>
  <si>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</si>
  <si>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</si>
  <si>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</si>
  <si>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</si>
  <si>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</si>
  <si>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</si>
  <si>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</si>
  <si>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</si>
  <si>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</si>
  <si>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</si>
  <si>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</si>
  <si>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</si>
  <si>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</si>
  <si>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</si>
  <si>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</si>
  <si>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</si>
  <si>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</si>
  <si>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</si>
  <si>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</si>
  <si>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</si>
  <si>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</si>
  <si>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</si>
  <si>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</si>
  <si>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</si>
  <si>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</si>
  <si>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</si>
  <si>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</si>
  <si>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</si>
  <si>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</si>
  <si>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</si>
  <si>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</si>
  <si>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</si>
  <si>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</si>
  <si>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</si>
  <si>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</si>
  <si>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</si>
  <si>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</si>
  <si>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</si>
  <si>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</si>
  <si>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</si>
  <si>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</si>
  <si>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</si>
  <si>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</si>
  <si>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</si>
  <si>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</si>
  <si>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</si>
  <si>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</si>
  <si>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</si>
  <si>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</si>
  <si>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</si>
  <si>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</si>
  <si>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</si>
  <si>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</si>
  <si>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</si>
  <si>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</si>
  <si>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</si>
  <si>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</si>
  <si>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</si>
  <si>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</si>
  <si>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</si>
  <si>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</si>
  <si>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</si>
  <si>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</si>
  <si>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</si>
  <si>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</si>
  <si>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</si>
  <si>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</si>
  <si>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</si>
  <si>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</si>
  <si>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</si>
  <si>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</si>
  <si>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</si>
  <si>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</si>
  <si>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</si>
  <si>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</si>
  <si>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</si>
  <si>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</si>
  <si>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</si>
  <si>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</si>
  <si>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</si>
  <si>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</si>
  <si>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</si>
  <si>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</si>
  <si>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</si>
  <si>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</si>
  <si>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</si>
  <si>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</si>
  <si>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</si>
  <si>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</si>
  <si>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</si>
  <si>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</si>
  <si>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</si>
  <si>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</si>
  <si>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</si>
  <si>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</si>
  <si>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</si>
  <si>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</si>
  <si>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</si>
  <si>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</si>
  <si>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</si>
  <si>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</si>
  <si>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</si>
  <si>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</si>
  <si>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</si>
  <si>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</si>
  <si>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</si>
  <si>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</si>
  <si>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</si>
  <si>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</si>
  <si>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</si>
  <si>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</si>
  <si>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</si>
  <si>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</si>
  <si>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</si>
  <si>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</si>
  <si>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</si>
  <si>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</si>
  <si>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</si>
  <si>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</si>
  <si>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</si>
  <si>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</si>
  <si>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</si>
  <si>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</si>
  <si>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</si>
  <si>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</si>
  <si>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</si>
  <si>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</si>
  <si>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</si>
  <si>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</si>
  <si>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</si>
  <si>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</si>
  <si>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</si>
  <si>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</si>
  <si>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</si>
  <si>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</si>
  <si>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</si>
  <si>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</si>
  <si>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</si>
  <si>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</si>
  <si>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</si>
  <si>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</si>
  <si>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</si>
  <si>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</si>
  <si>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</si>
  <si>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</si>
  <si>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</si>
  <si>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</si>
  <si>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</si>
  <si>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</si>
  <si>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</si>
  <si>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</si>
  <si>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</si>
  <si>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</si>
  <si>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</si>
  <si>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</si>
  <si>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</si>
  <si>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</si>
  <si>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</si>
  <si>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</si>
  <si>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</si>
  <si>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</si>
  <si>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</si>
  <si>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</si>
  <si>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</si>
  <si>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</si>
  <si>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</si>
  <si>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</si>
  <si>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</si>
  <si>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</si>
  <si>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</si>
  <si>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</si>
  <si>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</si>
  <si>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</si>
  <si>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</si>
  <si>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</si>
  <si>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</si>
  <si>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</si>
  <si>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</si>
  <si>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</si>
  <si>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</si>
  <si>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</si>
  <si>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</si>
  <si>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</si>
  <si>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</si>
  <si>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</si>
  <si>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</si>
  <si>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</si>
  <si>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</si>
  <si>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</si>
  <si>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</si>
  <si>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</si>
  <si>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</si>
  <si>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</si>
  <si>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</si>
  <si>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</si>
  <si>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</si>
  <si>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</si>
  <si>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</si>
  <si>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</si>
  <si>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</si>
  <si>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</si>
  <si>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</si>
  <si>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</si>
  <si>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</si>
  <si>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</si>
  <si>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</si>
  <si>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</si>
  <si>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</si>
  <si>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</si>
  <si>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</si>
  <si>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</si>
  <si>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</si>
  <si>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</si>
  <si>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</si>
  <si>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</si>
  <si>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</si>
  <si>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</si>
  <si>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</si>
  <si>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</si>
  <si>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</si>
  <si>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</si>
  <si>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</si>
  <si>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</si>
  <si>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</si>
  <si>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</si>
  <si>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</si>
  <si>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</si>
  <si>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</si>
  <si>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</si>
  <si>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</si>
  <si>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</si>
  <si>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</si>
  <si>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</si>
  <si>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</si>
  <si>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</si>
  <si>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</si>
  <si>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</si>
  <si>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</si>
  <si>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</si>
  <si>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</si>
  <si>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</si>
  <si>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</si>
  <si>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</si>
  <si>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</si>
  <si>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</si>
  <si>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</si>
  <si>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</si>
  <si>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</si>
  <si>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</si>
  <si>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</si>
  <si>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</si>
  <si>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</si>
  <si>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</si>
  <si>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</si>
  <si>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</si>
  <si>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</si>
  <si>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</si>
  <si>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</si>
  <si>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</si>
  <si>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</si>
  <si>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</si>
  <si>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</si>
  <si>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</si>
  <si>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</si>
  <si>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</si>
  <si>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</si>
  <si>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</si>
  <si>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</si>
  <si>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</si>
  <si>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</si>
  <si>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</si>
  <si>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</si>
  <si>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</si>
  <si>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</si>
  <si>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</si>
  <si>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</si>
  <si>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</si>
  <si>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</si>
  <si>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</si>
  <si>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</si>
  <si>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</si>
  <si>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</si>
  <si>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</si>
  <si>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</si>
  <si>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</si>
  <si>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</si>
  <si>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</si>
  <si>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</si>
  <si>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</si>
  <si>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</si>
  <si>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</si>
  <si>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</si>
  <si>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</si>
  <si>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</si>
  <si>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</si>
  <si>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</si>
  <si>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</si>
  <si>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</si>
  <si>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</si>
  <si>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</si>
  <si>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</si>
  <si>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</si>
  <si>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</si>
  <si>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</si>
  <si>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</si>
  <si>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</si>
  <si>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</si>
  <si>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</si>
  <si>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</si>
  <si>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</si>
  <si>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</si>
  <si>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</si>
  <si>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</si>
  <si>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</si>
  <si>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</si>
  <si>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</si>
  <si>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</si>
  <si>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</si>
  <si>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</si>
  <si>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</si>
  <si>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</si>
  <si>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</si>
  <si>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</si>
  <si>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</si>
  <si>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</si>
  <si>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</si>
  <si>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</si>
  <si>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</si>
  <si>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</si>
  <si>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</si>
  <si>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</si>
  <si>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</si>
  <si>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</si>
  <si>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</si>
  <si>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</si>
  <si>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</si>
  <si>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</si>
  <si>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</si>
  <si>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</si>
  <si>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</si>
  <si>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</si>
  <si>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</si>
  <si>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</si>
  <si>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</si>
  <si>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</si>
  <si>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</si>
  <si>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</si>
  <si>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</si>
  <si>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</si>
  <si>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</si>
  <si>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</si>
  <si>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</si>
  <si>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</si>
  <si>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</si>
  <si>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</si>
  <si>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</si>
  <si>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</si>
  <si>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</si>
  <si>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</si>
  <si>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</si>
  <si>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</si>
  <si>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</si>
  <si>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</si>
  <si>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</si>
  <si>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</si>
  <si>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</si>
  <si>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</si>
  <si>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</si>
  <si>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</si>
  <si>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</si>
  <si>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</si>
  <si>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</si>
  <si>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</si>
  <si>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</si>
  <si>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</si>
  <si>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</si>
  <si>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</si>
  <si>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</si>
  <si>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</si>
  <si>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</si>
  <si>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</si>
  <si>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</si>
  <si>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</si>
  <si>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</si>
  <si>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</si>
  <si>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</si>
  <si>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</si>
  <si>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</si>
  <si>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</si>
  <si>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</si>
  <si>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</si>
  <si>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</si>
  <si>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</si>
  <si>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</si>
  <si>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</si>
  <si>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</si>
  <si>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</si>
  <si>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</si>
  <si>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</si>
  <si>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</si>
  <si>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</si>
  <si>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</si>
  <si>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</si>
  <si>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</si>
  <si>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</si>
  <si>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</si>
  <si>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</si>
  <si>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</si>
  <si>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</si>
  <si>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</si>
  <si>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</si>
  <si>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</si>
  <si>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</si>
  <si>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</si>
  <si>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</si>
  <si>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</si>
  <si>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</si>
  <si>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</si>
  <si>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</si>
  <si>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</si>
  <si>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</si>
  <si>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</si>
  <si>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</si>
  <si>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</si>
  <si>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</si>
  <si>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</si>
  <si>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</si>
  <si>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</si>
  <si>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</si>
  <si>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</si>
  <si>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</si>
  <si>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</si>
  <si>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</si>
  <si>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</si>
  <si>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</si>
  <si>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</si>
  <si>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</si>
  <si>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</si>
  <si>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</si>
  <si>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</si>
  <si>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</si>
  <si>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</si>
  <si>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</si>
  <si>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</si>
  <si>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</si>
  <si>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</si>
  <si>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</si>
  <si>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</si>
  <si>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</si>
  <si>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</si>
  <si>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</si>
  <si>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</si>
  <si>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</si>
  <si>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</si>
  <si>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</si>
  <si>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</si>
  <si>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</si>
  <si>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</si>
  <si>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</si>
  <si>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</si>
  <si>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</si>
  <si>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</si>
  <si>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</si>
  <si>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</si>
  <si>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</si>
  <si>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</si>
  <si>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</si>
  <si>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</si>
  <si>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</si>
  <si>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</si>
  <si>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</si>
  <si>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</si>
  <si>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</si>
  <si>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</si>
  <si>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</si>
  <si>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</si>
  <si>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</si>
  <si>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</si>
  <si>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</si>
  <si>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</si>
  <si>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</si>
  <si>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</si>
  <si>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</si>
  <si>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</si>
  <si>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</si>
  <si>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</si>
  <si>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</si>
  <si>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</si>
  <si>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</si>
  <si>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</si>
  <si>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</si>
  <si>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</si>
  <si>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</si>
  <si>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</si>
  <si>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</si>
  <si>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</si>
  <si>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</si>
  <si>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</si>
  <si>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</si>
  <si>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</si>
  <si>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</si>
  <si>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</si>
  <si>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</si>
  <si>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</si>
  <si>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</si>
  <si>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</si>
  <si>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</si>
  <si>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</si>
  <si>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</si>
  <si>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</si>
  <si>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</si>
  <si>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</si>
  <si>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</si>
  <si>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</si>
  <si>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</si>
  <si>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</si>
  <si>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</si>
  <si>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</si>
  <si>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</si>
  <si>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</si>
  <si>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</si>
  <si>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</si>
  <si>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</si>
  <si>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</si>
  <si>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</si>
  <si>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</si>
  <si>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</si>
  <si>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</si>
  <si>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</si>
  <si>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</si>
  <si>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</si>
  <si>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</si>
  <si>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</si>
  <si>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</si>
  <si>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</si>
  <si>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</si>
  <si>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</si>
  <si>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</si>
  <si>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</si>
  <si>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</si>
  <si>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</si>
  <si>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</si>
  <si>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</si>
  <si>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</si>
  <si>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</si>
  <si>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</si>
  <si>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</si>
  <si>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</si>
  <si>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</si>
  <si>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</si>
  <si>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</si>
  <si>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</si>
  <si>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</si>
  <si>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</si>
  <si>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</si>
  <si>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</si>
  <si>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</si>
  <si>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</si>
  <si>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</si>
  <si>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</si>
  <si>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</si>
  <si>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</si>
  <si>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</si>
  <si>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</si>
  <si>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</si>
  <si>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</si>
  <si>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</si>
  <si>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</si>
  <si>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</si>
  <si>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</si>
  <si>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</si>
  <si>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</si>
  <si>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</si>
  <si>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</si>
  <si>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</si>
  <si>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</si>
  <si>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</si>
  <si>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</si>
  <si>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</si>
  <si>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</si>
  <si>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</si>
  <si>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</si>
  <si>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</si>
  <si>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</si>
  <si>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</si>
  <si>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</si>
  <si>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</si>
  <si>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</si>
  <si>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</si>
  <si>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</si>
  <si>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</si>
  <si>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</si>
  <si>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</si>
  <si>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</si>
  <si>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</si>
  <si>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</si>
  <si>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</si>
  <si>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</si>
  <si>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</si>
  <si>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</si>
  <si>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</si>
  <si>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</si>
  <si>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</si>
  <si>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</si>
  <si>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</si>
  <si>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</si>
  <si>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</si>
  <si>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</si>
  <si>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</si>
  <si>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</si>
  <si>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</si>
  <si>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</si>
  <si>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</si>
  <si>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</si>
  <si>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</si>
  <si>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</si>
  <si>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</si>
  <si>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</si>
  <si>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</si>
  <si>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</si>
  <si>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</si>
  <si>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</si>
  <si>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</si>
  <si>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</si>
  <si>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</si>
  <si>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</si>
  <si>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</si>
  <si>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</si>
  <si>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</si>
  <si>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</si>
  <si>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</si>
  <si>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</si>
  <si>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</si>
  <si>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</si>
  <si>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</si>
  <si>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</si>
  <si>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</si>
  <si>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</si>
  <si>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</si>
  <si>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</si>
  <si>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</si>
  <si>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</si>
  <si>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</si>
  <si>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</si>
  <si>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</si>
  <si>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</si>
  <si>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</si>
  <si>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</si>
  <si>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</si>
  <si>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</si>
  <si>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</si>
  <si>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</si>
  <si>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</si>
  <si>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</si>
  <si>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</si>
  <si>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</si>
  <si>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</si>
  <si>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</si>
  <si>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</si>
  <si>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</si>
  <si>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</si>
  <si>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</si>
  <si>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</si>
  <si>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</si>
  <si>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</si>
  <si>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</si>
  <si>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</si>
  <si>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</si>
  <si>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</si>
  <si>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</si>
  <si>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</si>
  <si>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</si>
  <si>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</si>
  <si>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</si>
  <si>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</si>
  <si>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</si>
  <si>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</si>
  <si>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</si>
  <si>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</si>
  <si>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</si>
  <si>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</si>
  <si>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</si>
  <si>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</si>
  <si>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</si>
  <si>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</si>
  <si>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</si>
  <si>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</si>
  <si>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</si>
  <si>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</si>
  <si>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</si>
  <si>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</si>
  <si>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</si>
  <si>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</si>
  <si>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</si>
  <si>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</si>
  <si>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</si>
  <si>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</si>
  <si>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</si>
  <si>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</si>
  <si>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</si>
  <si>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</si>
  <si>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</si>
  <si>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</si>
  <si>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</si>
  <si>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</si>
  <si>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</si>
  <si>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</si>
  <si>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</si>
  <si>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</si>
  <si>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</si>
  <si>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</si>
  <si>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</si>
  <si>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</si>
  <si>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</si>
  <si>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</si>
  <si>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</si>
  <si>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</si>
  <si>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</si>
  <si>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</si>
  <si>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</si>
  <si>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</si>
  <si>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</si>
  <si>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</si>
  <si>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</si>
  <si>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</si>
  <si>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</si>
  <si>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</si>
  <si>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</si>
  <si>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</si>
  <si>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</si>
  <si>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</si>
  <si>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</si>
  <si>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</si>
  <si>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</si>
  <si>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</si>
  <si>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</si>
  <si>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</si>
  <si>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</si>
  <si>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</si>
  <si>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</si>
  <si>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</si>
  <si>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</si>
  <si>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</si>
  <si>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</si>
  <si>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</si>
  <si>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</si>
  <si>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</si>
  <si>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</si>
  <si>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</si>
  <si>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</si>
  <si>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</si>
  <si>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</si>
  <si>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</si>
  <si>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</si>
  <si>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</si>
  <si>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</si>
  <si>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</si>
  <si>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</si>
  <si>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</si>
  <si>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</si>
  <si>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</si>
  <si>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</si>
  <si>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</si>
  <si>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</si>
  <si>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</si>
  <si>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</si>
  <si>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</si>
  <si>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</si>
  <si>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</si>
  <si>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</si>
  <si>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</si>
  <si>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</si>
  <si>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</si>
  <si>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</si>
  <si>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</si>
  <si>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</si>
  <si>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</si>
  <si>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</si>
  <si>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</si>
  <si>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</si>
  <si>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</si>
  <si>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</si>
  <si>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</si>
  <si>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</si>
  <si>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</si>
  <si>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</si>
  <si>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</si>
  <si>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</si>
  <si>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</si>
  <si>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</si>
  <si>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</si>
  <si>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</si>
  <si>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</si>
  <si>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</si>
  <si>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</si>
  <si>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</si>
  <si>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</si>
  <si>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</si>
  <si>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</si>
  <si>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</si>
  <si>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</si>
  <si>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</si>
  <si>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</si>
  <si>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</si>
  <si>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</si>
  <si>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</si>
  <si>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</si>
  <si>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</si>
  <si>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</si>
  <si>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</si>
  <si>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</si>
  <si>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</si>
  <si>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</si>
  <si>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</si>
  <si>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</si>
  <si>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</si>
  <si>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</si>
  <si>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</si>
  <si>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</si>
  <si>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</si>
  <si>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</si>
  <si>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</si>
  <si>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</si>
  <si>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</si>
  <si>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</si>
  <si>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</si>
  <si>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</si>
  <si>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</si>
  <si>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</si>
  <si>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</si>
  <si>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</si>
  <si>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</si>
  <si>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</si>
  <si>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</si>
  <si>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</si>
  <si>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</si>
  <si>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</si>
  <si>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</si>
  <si>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</si>
  <si>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</si>
  <si>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</si>
  <si>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</si>
  <si>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</si>
  <si>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</si>
  <si>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</si>
  <si>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</si>
  <si>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</si>
  <si>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</si>
  <si>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</si>
  <si>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</si>
  <si>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</si>
  <si>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</si>
  <si>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</si>
  <si>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</si>
  <si>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</si>
  <si>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</si>
  <si>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</si>
  <si>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</si>
  <si>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</si>
  <si>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</si>
  <si>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</si>
  <si>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</si>
  <si>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</si>
  <si>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</si>
  <si>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</si>
  <si>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</si>
  <si>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</si>
  <si>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</si>
  <si>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</si>
  <si>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</si>
  <si>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</si>
  <si>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</si>
  <si>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</si>
  <si>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</si>
  <si>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</si>
  <si>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</si>
  <si>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</si>
  <si>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</si>
  <si>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</si>
  <si>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</si>
  <si>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</si>
  <si>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</si>
  <si>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</si>
  <si>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</si>
  <si>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</si>
  <si>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</si>
  <si>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</si>
  <si>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</si>
  <si>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</si>
  <si>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</si>
  <si>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</si>
  <si>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</si>
  <si>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</si>
  <si>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</si>
  <si>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</si>
  <si>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</si>
  <si>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</si>
  <si>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</si>
  <si>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</si>
  <si>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</si>
  <si>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</si>
  <si>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</si>
  <si>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</si>
  <si>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</si>
  <si>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</si>
  <si>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</si>
  <si>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</si>
  <si>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</si>
  <si>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</si>
  <si>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</si>
  <si>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</si>
  <si>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</si>
  <si>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</si>
  <si>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</si>
  <si>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</si>
  <si>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</si>
  <si>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</si>
  <si>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</si>
  <si>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</si>
  <si>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</si>
  <si>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</si>
  <si>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</si>
  <si>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</si>
  <si>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</si>
  <si>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</si>
  <si>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</si>
  <si>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</si>
  <si>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</si>
  <si>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</si>
  <si>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</si>
  <si>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</si>
  <si>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</si>
  <si>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</si>
  <si>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</si>
  <si>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</si>
  <si>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</si>
  <si>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</si>
  <si>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</si>
  <si>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</si>
  <si>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</si>
  <si>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</si>
  <si>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</si>
  <si>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</si>
  <si>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</si>
  <si>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</si>
  <si>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</si>
  <si>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</si>
  <si>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</si>
  <si>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</si>
  <si>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</si>
  <si>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</si>
  <si>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</si>
  <si>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</si>
  <si>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</si>
  <si>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</si>
  <si>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</si>
  <si>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</si>
  <si>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</si>
  <si>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</si>
  <si>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</si>
  <si>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</si>
  <si>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</si>
  <si>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</si>
  <si>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</si>
  <si>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</si>
  <si>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</si>
  <si>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</si>
  <si>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</si>
  <si>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</si>
  <si>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</si>
  <si>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</si>
  <si>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</si>
  <si>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</si>
  <si>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</si>
  <si>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</si>
  <si>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</si>
  <si>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</si>
  <si>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</si>
  <si>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</si>
  <si>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</si>
  <si>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</si>
  <si>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</si>
  <si>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</si>
  <si>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</si>
  <si>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</si>
  <si>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</si>
  <si>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</si>
  <si>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</si>
  <si>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</si>
  <si>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</si>
  <si>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</si>
  <si>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</si>
  <si>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</si>
  <si>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</si>
  <si>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</si>
  <si>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</si>
  <si>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</si>
  <si>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</si>
  <si>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</si>
  <si>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</si>
  <si>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</si>
  <si>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</si>
  <si>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</si>
  <si>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</si>
  <si>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</si>
  <si>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</si>
  <si>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</si>
  <si>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</si>
  <si>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</si>
  <si>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</si>
  <si>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</si>
  <si>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</si>
  <si>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</si>
  <si>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</si>
  <si>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</si>
  <si>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</si>
  <si>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</si>
  <si>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</si>
  <si>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</si>
  <si>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</si>
  <si>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</si>
  <si>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</si>
  <si>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</si>
  <si>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</si>
  <si>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</si>
  <si>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</si>
  <si>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</si>
  <si>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</si>
  <si>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</si>
  <si>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</si>
  <si>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</si>
  <si>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</si>
  <si>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</si>
  <si>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</si>
  <si>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</si>
  <si>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</si>
  <si>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</si>
  <si>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</si>
  <si>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</si>
  <si>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</si>
  <si>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</si>
  <si>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</si>
  <si>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</si>
  <si>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</si>
  <si>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</si>
  <si>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</si>
  <si>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</si>
  <si>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</si>
  <si>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</si>
  <si>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</si>
  <si>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</si>
  <si>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</si>
  <si>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</si>
  <si>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</si>
  <si>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</si>
  <si>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</si>
  <si>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</si>
  <si>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</si>
  <si>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</si>
  <si>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</si>
  <si>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</si>
  <si>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</si>
  <si>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</si>
  <si>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</si>
  <si>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</si>
  <si>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</si>
  <si>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</si>
  <si>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</si>
  <si>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</si>
  <si>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</si>
  <si>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</si>
  <si>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</si>
  <si>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</si>
  <si>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</si>
  <si>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</si>
  <si>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</si>
  <si>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</si>
  <si>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</si>
  <si>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</si>
  <si>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</si>
  <si>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</si>
  <si>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</si>
  <si>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</si>
  <si>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</si>
  <si>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</si>
  <si>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</si>
  <si>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</si>
  <si>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</si>
  <si>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</si>
  <si>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</si>
  <si>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</si>
  <si>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</si>
  <si>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</si>
  <si>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</si>
  <si>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</si>
  <si>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</si>
  <si>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</si>
  <si>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</si>
  <si>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</si>
  <si>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</si>
  <si>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</si>
  <si>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</si>
  <si>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</si>
  <si>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</si>
  <si>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</si>
  <si>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</si>
  <si>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</si>
  <si>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</si>
  <si>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</si>
  <si>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</si>
  <si>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</si>
  <si>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</si>
  <si>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</si>
  <si>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</si>
  <si>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</si>
  <si>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</si>
  <si>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</si>
  <si>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</si>
  <si>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</si>
  <si>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</si>
  <si>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</si>
  <si>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</si>
  <si>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</si>
  <si>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</si>
  <si>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</si>
  <si>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</si>
  <si>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</si>
  <si>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</si>
  <si>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</si>
  <si>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</si>
  <si>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</si>
  <si>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</si>
  <si>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</si>
  <si>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</si>
  <si>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</si>
  <si>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</si>
  <si>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</si>
  <si>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</si>
  <si>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</si>
  <si>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</si>
  <si>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</si>
  <si>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</si>
  <si>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</si>
  <si>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</si>
  <si>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</si>
  <si>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</si>
  <si>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</si>
  <si>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</si>
  <si>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</si>
  <si>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</si>
  <si>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</si>
  <si>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</si>
  <si>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</si>
  <si>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</si>
  <si>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</si>
  <si>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</si>
  <si>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</si>
  <si>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</si>
  <si>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</si>
  <si>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</si>
  <si>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</si>
  <si>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</si>
  <si>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</si>
  <si>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</si>
  <si>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</si>
  <si>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</si>
  <si>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</si>
  <si>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</si>
  <si>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</si>
  <si>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</si>
  <si>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</si>
  <si>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</si>
  <si>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</si>
  <si>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</si>
  <si>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</si>
  <si>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</si>
  <si>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</si>
  <si>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</si>
  <si>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</si>
  <si>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</si>
  <si>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</si>
  <si>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</si>
  <si>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</si>
  <si>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</si>
  <si>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</si>
  <si>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</si>
  <si>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</si>
  <si>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</si>
  <si>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</si>
  <si>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</si>
  <si>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</si>
  <si>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</si>
  <si>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</si>
  <si>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</si>
  <si>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</si>
  <si>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</si>
  <si>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</si>
  <si>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</si>
  <si>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</si>
  <si>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</si>
  <si>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</si>
  <si>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</si>
  <si>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</si>
  <si>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</si>
  <si>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</si>
  <si>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</si>
  <si>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</si>
  <si>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</si>
  <si>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</si>
  <si>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</si>
  <si>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</si>
  <si>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</si>
  <si>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</si>
  <si>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</si>
  <si>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</si>
  <si>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</si>
  <si>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</si>
  <si>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</si>
  <si>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</si>
  <si>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</si>
  <si>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</si>
  <si>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</si>
  <si>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</si>
  <si>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</si>
  <si>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</si>
  <si>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</si>
  <si>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</si>
  <si>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</si>
  <si>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</si>
  <si>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</si>
  <si>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</si>
  <si>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</si>
  <si>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</si>
  <si>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</si>
  <si>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</si>
  <si>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</si>
  <si>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</si>
  <si>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</si>
  <si>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</si>
  <si>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</si>
  <si>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</si>
  <si>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</si>
  <si>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</si>
  <si>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</si>
  <si>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</si>
  <si>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</si>
  <si>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</si>
  <si>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</si>
  <si>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</si>
  <si>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</si>
  <si>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</si>
  <si>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</si>
  <si>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</si>
  <si>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</si>
  <si>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</si>
  <si>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</si>
  <si>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</si>
  <si>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</si>
  <si>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</si>
  <si>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</si>
  <si>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</si>
  <si>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</si>
  <si>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</si>
  <si>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</si>
  <si>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</si>
  <si>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</si>
  <si>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</si>
  <si>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</si>
  <si>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</si>
  <si>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</si>
  <si>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</si>
  <si>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</si>
  <si>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</si>
  <si>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</si>
  <si>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</si>
  <si>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</si>
  <si>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</si>
  <si>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</si>
  <si>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</si>
  <si>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</si>
  <si>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</si>
  <si>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</si>
  <si>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</si>
  <si>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</si>
  <si>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</si>
  <si>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</si>
  <si>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</si>
  <si>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</si>
  <si>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</si>
  <si>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</si>
  <si>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</si>
  <si>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</si>
  <si>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</si>
  <si>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</si>
  <si>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</si>
  <si>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</si>
  <si>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</si>
  <si>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</si>
  <si>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</si>
  <si>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</si>
  <si>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</si>
  <si>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</si>
  <si>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</si>
  <si>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</si>
  <si>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</si>
  <si>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</si>
  <si>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</si>
  <si>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</si>
  <si>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</si>
  <si>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</si>
  <si>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</si>
  <si>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</si>
  <si>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</si>
  <si>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</si>
  <si>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</si>
  <si>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</si>
  <si>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</si>
  <si>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</si>
  <si>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</si>
  <si>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</si>
  <si>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</si>
  <si>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</si>
  <si>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</si>
  <si>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</si>
  <si>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</si>
  <si>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</si>
  <si>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</si>
  <si>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</si>
  <si>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</si>
  <si>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</si>
  <si>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</si>
  <si>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</si>
  <si>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</si>
  <si>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</si>
  <si>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</si>
  <si>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</si>
  <si>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</si>
  <si>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</si>
  <si>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</si>
  <si>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</si>
  <si>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</si>
  <si>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</si>
  <si>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</si>
  <si>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</si>
  <si>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</si>
  <si>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</si>
  <si>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</si>
  <si>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</si>
  <si>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</si>
  <si>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</si>
  <si>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</si>
  <si>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</si>
  <si>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</si>
  <si>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</si>
  <si>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</si>
  <si>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</si>
  <si>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</si>
  <si>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</si>
  <si>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</si>
  <si>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</si>
  <si>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</si>
  <si>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</si>
  <si>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</si>
  <si>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</si>
  <si>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</si>
  <si>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</si>
  <si>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</si>
  <si>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</si>
  <si>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</si>
  <si>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</si>
  <si>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</si>
  <si>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</si>
  <si>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</si>
  <si>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</si>
  <si>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</si>
  <si>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</si>
  <si>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</si>
  <si>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</si>
  <si>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</si>
  <si>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</si>
  <si>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</si>
  <si>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</si>
  <si>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</si>
  <si>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</si>
  <si>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</si>
  <si>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</si>
  <si>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</si>
  <si>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</si>
  <si>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</si>
  <si>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</si>
  <si>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</si>
  <si>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</si>
  <si>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</si>
  <si>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</si>
  <si>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</si>
  <si>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</si>
  <si>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</si>
  <si>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</si>
  <si>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</si>
  <si>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</si>
  <si>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</si>
  <si>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</si>
  <si>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</si>
  <si>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</si>
  <si>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</si>
  <si>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</si>
  <si>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</si>
  <si>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</si>
  <si>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</si>
  <si>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</si>
  <si>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</si>
  <si>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</si>
  <si>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</si>
  <si>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</si>
  <si>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</si>
  <si>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</si>
  <si>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</si>
  <si>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</si>
  <si>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</si>
  <si>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</si>
  <si>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</si>
  <si>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</si>
  <si>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</si>
  <si>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</si>
  <si>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</si>
  <si>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</si>
  <si>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</si>
  <si>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</si>
  <si>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</si>
  <si>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</si>
  <si>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</si>
  <si>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</si>
  <si>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</si>
  <si>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</si>
  <si>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</si>
  <si>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</si>
  <si>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</si>
  <si>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</si>
  <si>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</si>
  <si>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</si>
  <si>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</si>
  <si>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</si>
  <si>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</si>
  <si>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</si>
  <si>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</si>
  <si>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</si>
  <si>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</si>
  <si>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</si>
  <si>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</si>
  <si>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</si>
  <si>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</si>
  <si>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</si>
  <si>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</si>
  <si>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</si>
  <si>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</si>
  <si>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</si>
  <si>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</si>
  <si>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</si>
  <si>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</si>
  <si>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</si>
  <si>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</si>
  <si>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</si>
  <si>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</si>
  <si>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</si>
  <si>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</si>
  <si>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</si>
  <si>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</si>
  <si>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</si>
  <si>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</si>
  <si>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</si>
  <si>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</si>
  <si>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</si>
  <si>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</si>
  <si>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</si>
  <si>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</si>
  <si>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</si>
  <si>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</si>
  <si>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</si>
  <si>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</si>
  <si>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</si>
  <si>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</si>
  <si>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</si>
  <si>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</si>
  <si>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</si>
  <si>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</si>
  <si>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</si>
  <si>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</si>
  <si>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</si>
  <si>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</si>
  <si>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</si>
  <si>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</si>
  <si>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</si>
  <si>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</si>
  <si>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</si>
  <si>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</si>
  <si>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</si>
  <si>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</si>
  <si>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</si>
  <si>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</si>
  <si>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</si>
  <si>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</si>
  <si>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</si>
  <si>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</si>
  <si>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</si>
  <si>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</si>
  <si>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</si>
  <si>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</si>
  <si>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</si>
  <si>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</si>
  <si>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</si>
  <si>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</si>
  <si>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</si>
  <si>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</si>
  <si>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</si>
  <si>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</si>
  <si>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</si>
  <si>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</si>
  <si>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</si>
  <si>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</si>
  <si>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</si>
  <si>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</si>
  <si>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</si>
  <si>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</si>
  <si>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</si>
  <si>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</si>
  <si>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</si>
  <si>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</si>
  <si>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</si>
  <si>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</si>
  <si>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</si>
  <si>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</si>
  <si>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</si>
  <si>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</si>
  <si>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</si>
  <si>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</si>
  <si>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</si>
  <si>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</si>
  <si>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</si>
  <si>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</si>
  <si>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</si>
  <si>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</si>
  <si>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</si>
  <si>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</si>
  <si>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</si>
  <si>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</si>
  <si>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</si>
  <si>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</si>
  <si>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</si>
  <si>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</si>
  <si>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</si>
  <si>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</si>
  <si>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</si>
  <si>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</si>
  <si>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</si>
  <si>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</si>
  <si>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</si>
  <si>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</si>
  <si>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</si>
  <si>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</si>
  <si>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</si>
  <si>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</si>
  <si>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</si>
  <si>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</si>
  <si>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</si>
  <si>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</si>
  <si>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</si>
  <si>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</si>
  <si>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</si>
  <si>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</si>
  <si>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</si>
  <si>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</si>
  <si>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</si>
  <si>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</si>
  <si>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</si>
  <si>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</si>
  <si>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</si>
  <si>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</si>
  <si>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</si>
  <si>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</si>
  <si>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</si>
  <si>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</si>
  <si>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</si>
  <si>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</si>
  <si>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</si>
  <si>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</si>
  <si>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</si>
  <si>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</si>
  <si>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</si>
  <si>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</si>
  <si>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</si>
  <si>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</si>
  <si>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</si>
  <si>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</si>
  <si>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</si>
  <si>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</si>
  <si>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</si>
  <si>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</si>
  <si>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</si>
  <si>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</si>
  <si>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</si>
  <si>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</si>
  <si>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</si>
  <si>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</si>
  <si>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</si>
  <si>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</si>
  <si>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</si>
  <si>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</si>
  <si>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</si>
  <si>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</si>
  <si>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</si>
  <si>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</si>
  <si>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</si>
  <si>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</si>
  <si>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</si>
  <si>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</si>
  <si>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</si>
  <si>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</si>
  <si>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</si>
  <si>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</si>
  <si>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</si>
  <si>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</si>
  <si>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</si>
  <si>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</si>
  <si>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</si>
  <si>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</si>
  <si>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</si>
  <si>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</si>
  <si>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</si>
  <si>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</si>
  <si>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</si>
  <si>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</si>
  <si>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</si>
  <si>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</si>
  <si>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</si>
  <si>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</si>
  <si>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</si>
  <si>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</si>
  <si>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</si>
  <si>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</si>
  <si>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</si>
  <si>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</si>
  <si>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</si>
  <si>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</si>
  <si>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</si>
  <si>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</si>
  <si>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</si>
  <si>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</si>
  <si>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</si>
  <si>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</si>
  <si>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</si>
  <si>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</si>
  <si>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</si>
  <si>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</si>
  <si>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</si>
  <si>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</si>
  <si>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</si>
  <si>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</si>
  <si>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</si>
  <si>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</si>
  <si>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</si>
  <si>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</si>
  <si>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</si>
  <si>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</si>
  <si>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</si>
  <si>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</si>
  <si>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</si>
  <si>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</si>
  <si>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</si>
  <si>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</si>
  <si>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</si>
  <si>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</si>
  <si>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</si>
  <si>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</si>
  <si>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</si>
  <si>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</si>
  <si>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</si>
  <si>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</si>
  <si>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</si>
  <si>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</si>
  <si>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</si>
  <si>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</si>
  <si>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</si>
  <si>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</si>
  <si>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</si>
  <si>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</si>
  <si>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</si>
  <si>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</si>
  <si>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</si>
  <si>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</si>
  <si>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</si>
  <si>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</si>
  <si>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</si>
  <si>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</si>
  <si>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</si>
  <si>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</si>
  <si>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</si>
  <si>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</si>
  <si>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</si>
  <si>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</si>
  <si>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</si>
  <si>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</si>
  <si>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</si>
  <si>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</si>
  <si>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</si>
  <si>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</si>
  <si>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</si>
  <si>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</si>
  <si>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</si>
  <si>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</si>
  <si>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</si>
  <si>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</si>
  <si>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</si>
  <si>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</si>
  <si>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</si>
  <si>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</si>
  <si>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</si>
  <si>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</si>
  <si>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</si>
  <si>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</si>
  <si>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</si>
  <si>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</si>
  <si>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</si>
  <si>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</si>
  <si>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</si>
  <si>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</si>
  <si>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</si>
  <si>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</si>
  <si>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</si>
  <si>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</si>
  <si>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</si>
  <si>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</si>
  <si>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</si>
  <si>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</si>
  <si>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</si>
  <si>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</si>
  <si>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</si>
  <si>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</si>
  <si>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</si>
  <si>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</si>
  <si>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</si>
  <si>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</si>
  <si>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</si>
  <si>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</si>
  <si>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</si>
  <si>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</si>
  <si>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</si>
  <si>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</si>
  <si>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</si>
  <si>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</si>
  <si>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</si>
  <si>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</si>
  <si>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</si>
  <si>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</si>
  <si>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</si>
  <si>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</si>
  <si>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</si>
  <si>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</si>
  <si>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</si>
  <si>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</si>
  <si>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</si>
  <si>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</si>
  <si>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</si>
  <si>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</si>
  <si>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</si>
  <si>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</si>
  <si>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</si>
  <si>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</si>
  <si>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</si>
  <si>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</si>
  <si>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</si>
  <si>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</si>
  <si>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</si>
  <si>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</si>
  <si>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</si>
  <si>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</si>
  <si>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</si>
  <si>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</si>
  <si>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</si>
  <si>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</si>
  <si>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</si>
  <si>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</si>
  <si>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</si>
  <si>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</si>
  <si>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</si>
  <si>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</si>
  <si>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</si>
  <si>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</si>
  <si>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</si>
  <si>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</si>
  <si>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</si>
  <si>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</si>
  <si>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</si>
  <si>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</si>
  <si>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</si>
  <si>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</si>
  <si>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</si>
  <si>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</si>
  <si>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</si>
  <si>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</si>
  <si>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</si>
  <si>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</si>
  <si>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</si>
  <si>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</si>
  <si>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</si>
  <si>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</si>
  <si>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</si>
  <si>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</si>
  <si>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</si>
  <si>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</si>
  <si>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</si>
  <si>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</si>
  <si>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</si>
  <si>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</si>
  <si>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</si>
  <si>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</si>
  <si>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</si>
  <si>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</si>
  <si>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</si>
  <si>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</si>
  <si>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</si>
  <si>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</si>
  <si>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</si>
  <si>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</si>
  <si>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</si>
  <si>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</si>
  <si>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</si>
  <si>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</si>
  <si>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</si>
  <si>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</si>
  <si>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</si>
  <si>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</si>
  <si>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</si>
  <si>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</si>
  <si>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</si>
  <si>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</si>
  <si>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</si>
  <si>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</si>
  <si>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</si>
  <si>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</si>
  <si>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</si>
  <si>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</si>
  <si>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</si>
  <si>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</si>
  <si>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</si>
  <si>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</si>
  <si>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</si>
  <si>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</si>
  <si>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</si>
  <si>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</si>
  <si>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</si>
  <si>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</si>
  <si>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</si>
  <si>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</si>
  <si>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</si>
  <si>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</si>
  <si>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</si>
  <si>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</si>
  <si>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</si>
  <si>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</si>
  <si>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</si>
  <si>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</si>
  <si>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</si>
  <si>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</si>
  <si>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</si>
  <si>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</si>
  <si>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</si>
  <si>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</si>
  <si>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</si>
  <si>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</si>
  <si>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</si>
  <si>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</si>
  <si>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</si>
  <si>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</si>
  <si>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</si>
  <si>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</si>
  <si>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</si>
  <si>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</si>
  <si>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</si>
  <si>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</si>
  <si>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</si>
  <si>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</si>
  <si>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</si>
  <si>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</si>
  <si>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</si>
  <si>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</si>
  <si>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</si>
  <si>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</si>
  <si>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</si>
  <si>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</si>
  <si>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</si>
  <si>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</si>
  <si>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</si>
  <si>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</si>
  <si>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</si>
  <si>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</si>
  <si>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</si>
  <si>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</si>
  <si>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</si>
  <si>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</si>
  <si>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</si>
  <si>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</si>
  <si>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</si>
  <si>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</si>
  <si>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</si>
  <si>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</si>
  <si>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</si>
  <si>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</si>
  <si>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</si>
  <si>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</si>
  <si>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</si>
  <si>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</si>
  <si>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</si>
  <si>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</si>
  <si>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</si>
  <si>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</si>
  <si>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</si>
  <si>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</si>
  <si>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</si>
  <si>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</si>
  <si>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</si>
  <si>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</si>
  <si>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</si>
  <si>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</si>
  <si>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</si>
  <si>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</si>
  <si>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</si>
  <si>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</si>
  <si>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</si>
  <si>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</si>
  <si>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</si>
  <si>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</si>
  <si>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</si>
  <si>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</si>
  <si>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</si>
  <si>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</si>
  <si>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</si>
  <si>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</si>
  <si>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</si>
  <si>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</si>
  <si>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</si>
  <si>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</si>
  <si>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</si>
  <si>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</si>
  <si>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</si>
  <si>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</si>
  <si>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</si>
  <si>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</si>
  <si>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</si>
  <si>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</si>
  <si>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</si>
  <si>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</si>
  <si>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</si>
  <si>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</si>
  <si>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</si>
  <si>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</si>
  <si>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</si>
  <si>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</si>
  <si>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</si>
  <si>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</si>
  <si>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</si>
  <si>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</si>
  <si>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</si>
  <si>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</si>
  <si>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</si>
  <si>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</si>
  <si>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</si>
  <si>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</si>
  <si>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</si>
  <si>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</si>
  <si>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</si>
  <si>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</si>
  <si>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</si>
  <si>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</si>
  <si>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</si>
  <si>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</si>
  <si>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</si>
  <si>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</si>
  <si>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</si>
  <si>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</si>
  <si>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</si>
  <si>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</si>
  <si>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</si>
  <si>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</si>
  <si>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</si>
  <si>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</si>
  <si>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</si>
  <si>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</si>
  <si>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</si>
  <si>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</si>
  <si>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</si>
  <si>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</si>
  <si>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</si>
  <si>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</si>
  <si>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</si>
  <si>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</si>
  <si>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</si>
  <si>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</si>
  <si>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</si>
  <si>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</si>
  <si>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</si>
  <si>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</si>
  <si>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</si>
  <si>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</si>
  <si>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</si>
  <si>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</si>
  <si>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</si>
  <si>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</si>
  <si>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</si>
  <si>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</si>
  <si>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</si>
  <si>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</si>
  <si>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</si>
  <si>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</si>
  <si>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</si>
  <si>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</si>
  <si>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</si>
  <si>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</si>
  <si>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</si>
  <si>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</si>
  <si>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</si>
  <si>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</si>
  <si>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</si>
  <si>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</si>
  <si>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</si>
  <si>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</si>
  <si>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</si>
  <si>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</si>
  <si>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</si>
  <si>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</si>
  <si>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</si>
  <si>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</si>
  <si>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</si>
  <si>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</si>
  <si>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</si>
  <si>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</si>
  <si>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</si>
  <si>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</si>
  <si>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</si>
  <si>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</si>
  <si>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</si>
  <si>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</si>
  <si>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</si>
  <si>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</si>
  <si>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</si>
  <si>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</si>
  <si>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</si>
  <si>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</si>
  <si>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</si>
  <si>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</si>
  <si>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</si>
  <si>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</si>
  <si>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</si>
  <si>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</si>
  <si>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</si>
  <si>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</si>
  <si>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</si>
  <si>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</si>
  <si>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</si>
  <si>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</si>
  <si>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</si>
  <si>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</si>
  <si>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</si>
  <si>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</si>
  <si>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</si>
  <si>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</si>
  <si>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</si>
  <si>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</si>
  <si>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</si>
  <si>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</si>
  <si>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</si>
  <si>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</si>
  <si>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</si>
  <si>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</si>
  <si>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</si>
  <si>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</si>
  <si>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</si>
  <si>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</si>
  <si>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</si>
  <si>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</si>
  <si>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</si>
  <si>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</si>
  <si>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</si>
  <si>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</si>
  <si>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</si>
  <si>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</si>
  <si>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</si>
  <si>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</si>
  <si>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</si>
  <si>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</si>
  <si>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</si>
  <si>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</si>
  <si>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</si>
  <si>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</si>
  <si>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</si>
  <si>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</si>
  <si>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</si>
  <si>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</si>
  <si>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</si>
  <si>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</si>
  <si>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</si>
  <si>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</si>
  <si>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</si>
  <si>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</si>
  <si>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</si>
  <si>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</si>
  <si>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</si>
  <si>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</si>
  <si>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</si>
  <si>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</si>
  <si>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</si>
  <si>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</si>
  <si>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</si>
  <si>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</si>
  <si>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</si>
  <si>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</si>
  <si>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</si>
  <si>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</si>
  <si>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</si>
  <si>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</si>
  <si>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</si>
  <si>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</si>
  <si>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</si>
  <si>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</si>
  <si>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</si>
  <si>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</si>
  <si>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</si>
  <si>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</si>
  <si>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</si>
  <si>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</si>
  <si>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</si>
  <si>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</si>
  <si>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</si>
  <si>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</si>
  <si>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</si>
  <si>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</si>
  <si>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</si>
  <si>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</si>
  <si>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</si>
  <si>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</si>
  <si>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</si>
  <si>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</si>
  <si>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</si>
  <si>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</si>
  <si>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</si>
  <si>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</si>
  <si>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</si>
  <si>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</si>
  <si>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</si>
  <si>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</si>
  <si>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</si>
  <si>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</si>
  <si>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</si>
  <si>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</si>
  <si>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</si>
  <si>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</si>
  <si>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</si>
  <si>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</si>
  <si>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</si>
  <si>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</si>
  <si>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</si>
  <si>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</si>
  <si>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</si>
  <si>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</si>
  <si>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</si>
  <si>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</si>
  <si>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</si>
  <si>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</si>
  <si>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</si>
  <si>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</si>
  <si>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</si>
  <si>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</si>
  <si>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</si>
  <si>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</si>
  <si>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</si>
  <si>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</si>
  <si>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</si>
  <si>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</si>
  <si>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</si>
  <si>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</si>
  <si>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</si>
  <si>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</si>
  <si>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</si>
  <si>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</si>
  <si>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</si>
  <si>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</si>
  <si>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</si>
  <si>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</si>
  <si>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</si>
  <si>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</si>
  <si>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</si>
  <si>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</si>
  <si>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</si>
  <si>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</si>
  <si>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</si>
  <si>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</si>
  <si>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</si>
  <si>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</si>
  <si>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</si>
  <si>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</si>
  <si>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</si>
  <si>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</si>
  <si>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</si>
  <si>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</si>
  <si>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</si>
  <si>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</si>
  <si>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</si>
  <si>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</si>
  <si>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</si>
  <si>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</si>
  <si>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</si>
  <si>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</si>
  <si>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</si>
  <si>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</si>
  <si>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</si>
  <si>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</si>
  <si>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</si>
  <si>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</si>
  <si>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</si>
  <si>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</si>
  <si>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</si>
  <si>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</si>
  <si>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</si>
  <si>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</si>
  <si>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</si>
  <si>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</si>
  <si>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</si>
  <si>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</si>
  <si>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</si>
  <si>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</si>
  <si>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</si>
  <si>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</si>
  <si>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</si>
  <si>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</si>
  <si>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</si>
  <si>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</si>
  <si>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</si>
  <si>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</si>
  <si>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</si>
  <si>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</si>
  <si>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</si>
  <si>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</si>
  <si>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</si>
  <si>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</si>
  <si>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</si>
  <si>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</si>
  <si>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</si>
  <si>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</si>
  <si>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</si>
  <si>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</si>
  <si>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</si>
  <si>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</si>
  <si>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</si>
  <si>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</si>
  <si>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</si>
  <si>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</si>
  <si>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</si>
  <si>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</si>
  <si>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</si>
  <si>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</si>
  <si>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</si>
  <si>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</si>
  <si>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</si>
  <si>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</si>
  <si>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</si>
  <si>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</si>
  <si>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</si>
  <si>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</si>
  <si>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</si>
  <si>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</si>
  <si>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</si>
  <si>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</si>
  <si>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</si>
  <si>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</si>
  <si>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</si>
  <si>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</si>
  <si>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</si>
  <si>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</si>
  <si>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</si>
  <si>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</si>
  <si>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</si>
  <si>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</si>
  <si>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</si>
  <si>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</si>
  <si>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</si>
  <si>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</si>
  <si>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</si>
  <si>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</si>
  <si>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</si>
  <si>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</si>
  <si>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</si>
  <si>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</si>
  <si>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</si>
  <si>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</si>
  <si>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</si>
  <si>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</si>
  <si>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</si>
  <si>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</si>
  <si>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</si>
  <si>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</si>
  <si>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</si>
  <si>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</si>
  <si>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</si>
  <si>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</si>
  <si>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</si>
  <si>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</si>
  <si>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</si>
  <si>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</si>
  <si>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</si>
  <si>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</si>
  <si>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</si>
  <si>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</si>
  <si>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</si>
  <si>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</si>
  <si>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</si>
  <si>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</si>
  <si>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</si>
  <si>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</si>
  <si>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</si>
  <si>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</si>
  <si>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</si>
  <si>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</si>
  <si>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</si>
  <si>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</si>
  <si>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</si>
  <si>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</si>
  <si>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</si>
  <si>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</si>
  <si>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</si>
  <si>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</si>
  <si>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</si>
  <si>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</si>
  <si>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</si>
  <si>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</si>
  <si>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</si>
  <si>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</si>
  <si>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</si>
  <si>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</si>
  <si>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</si>
  <si>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</si>
  <si>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</si>
  <si>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</si>
  <si>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</si>
  <si>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</si>
  <si>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</si>
  <si>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</si>
  <si>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</si>
  <si>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</si>
  <si>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</si>
  <si>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</si>
  <si>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</si>
  <si>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</si>
  <si>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</si>
  <si>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</si>
  <si>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</si>
  <si>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</si>
  <si>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</si>
  <si>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</si>
  <si>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</si>
  <si>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</si>
  <si>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</si>
  <si>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</si>
  <si>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</si>
  <si>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</si>
  <si>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</si>
  <si>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</si>
  <si>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</si>
  <si>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</si>
  <si>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</si>
  <si>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</si>
  <si>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</si>
  <si>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</si>
  <si>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</si>
  <si>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</si>
  <si>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</si>
  <si>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</si>
  <si>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</si>
  <si>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</si>
  <si>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</si>
  <si>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</si>
  <si>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</si>
  <si>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</si>
  <si>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</si>
  <si>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</si>
  <si>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</si>
  <si>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</si>
  <si>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</si>
  <si>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</si>
  <si>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</si>
  <si>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</si>
  <si>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</si>
  <si>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</si>
  <si>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</si>
  <si>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</si>
  <si>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</si>
  <si>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</si>
  <si>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</si>
  <si>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</si>
  <si>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</si>
  <si>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</si>
  <si>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</si>
  <si>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</si>
  <si>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</si>
  <si>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</si>
  <si>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</si>
  <si>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</si>
  <si>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</si>
  <si>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</si>
  <si>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</si>
  <si>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</si>
  <si>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</si>
  <si>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</si>
  <si>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</si>
  <si>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</si>
  <si>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</si>
  <si>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</si>
  <si>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</si>
  <si>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</si>
  <si>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</si>
  <si>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</si>
  <si>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</si>
  <si>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</si>
  <si>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</si>
  <si>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</si>
  <si>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</si>
  <si>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</si>
  <si>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</si>
  <si>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</si>
  <si>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</si>
  <si>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</si>
  <si>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</si>
  <si>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</si>
  <si>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</si>
  <si>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</si>
  <si>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</si>
  <si>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</si>
  <si>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</si>
  <si>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</si>
  <si>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</si>
  <si>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</si>
  <si>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</si>
  <si>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</si>
  <si>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</si>
  <si>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</si>
  <si>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</si>
  <si>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</si>
  <si>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</si>
  <si>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</si>
  <si>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</si>
  <si>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</si>
  <si>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</si>
  <si>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</si>
  <si>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</si>
  <si>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</si>
  <si>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</si>
  <si>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</si>
  <si>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</si>
  <si>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</si>
  <si>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</si>
  <si>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</si>
  <si>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</si>
  <si>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</si>
  <si>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</si>
  <si>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</si>
  <si>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</si>
  <si>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</si>
  <si>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</si>
  <si>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</si>
  <si>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</si>
  <si>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</si>
  <si>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</si>
  <si>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</si>
  <si>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</si>
  <si>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</si>
  <si>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</si>
  <si>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</si>
  <si>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</si>
  <si>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</si>
  <si>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</si>
  <si>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</si>
  <si>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</si>
  <si>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</si>
  <si>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</si>
  <si>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</si>
  <si>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</si>
  <si>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</si>
  <si>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</si>
  <si>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</si>
  <si>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</si>
  <si>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</si>
  <si>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</si>
  <si>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</si>
  <si>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</si>
  <si>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</si>
  <si>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</si>
  <si>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</si>
  <si>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</si>
  <si>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</si>
  <si>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</si>
  <si>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</si>
  <si>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</si>
  <si>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</si>
  <si>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</si>
  <si>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</si>
  <si>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</si>
  <si>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</si>
  <si>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</si>
  <si>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</si>
  <si>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</si>
  <si>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</si>
  <si>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</si>
  <si>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</si>
  <si>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</si>
  <si>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</si>
  <si>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</si>
  <si>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</si>
  <si>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</si>
  <si>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</si>
  <si>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</si>
  <si>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</si>
  <si>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</si>
  <si>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</si>
  <si>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</si>
  <si>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</si>
  <si>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</si>
  <si>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</si>
  <si>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</si>
  <si>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</si>
  <si>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</si>
  <si>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</si>
  <si>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</si>
  <si>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</si>
  <si>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</si>
  <si>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</si>
  <si>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</si>
  <si>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</si>
  <si>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</si>
  <si>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</si>
  <si>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</si>
  <si>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</si>
  <si>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</si>
  <si>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</si>
  <si>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</si>
  <si>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</si>
  <si>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</si>
  <si>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</si>
  <si>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</si>
  <si>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</si>
  <si>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</si>
  <si>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</si>
  <si>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</si>
  <si>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</si>
  <si>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</si>
  <si>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</si>
  <si>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</si>
  <si>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</si>
  <si>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</si>
  <si>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</si>
  <si>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</si>
  <si>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</si>
  <si>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</si>
  <si>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</si>
  <si>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</si>
  <si>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</si>
  <si>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</si>
  <si>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</si>
  <si>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</si>
  <si>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</si>
  <si>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</si>
  <si>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</si>
  <si>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</si>
  <si>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</si>
  <si>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</si>
  <si>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</si>
  <si>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</si>
  <si>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</si>
  <si>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</si>
  <si>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</si>
  <si>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</si>
  <si>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</si>
  <si>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</si>
  <si>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</si>
  <si>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</si>
  <si>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</si>
  <si>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</si>
  <si>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</si>
  <si>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</si>
  <si>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</si>
  <si>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</si>
  <si>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</si>
  <si>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</si>
  <si>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</si>
  <si>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</si>
  <si>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</si>
  <si>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</si>
  <si>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</si>
  <si>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</si>
  <si>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</si>
  <si>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</si>
  <si>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</si>
  <si>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</si>
  <si>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</si>
  <si>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</si>
  <si>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</si>
  <si>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</si>
  <si>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</si>
  <si>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</si>
  <si>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</si>
  <si>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</si>
  <si>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</si>
  <si>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</si>
  <si>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</si>
  <si>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</si>
  <si>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</si>
  <si>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</si>
  <si>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</si>
  <si>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</si>
  <si>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</si>
  <si>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</si>
  <si>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</si>
  <si>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</si>
  <si>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</si>
  <si>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</si>
  <si>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</si>
  <si>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</si>
  <si>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</si>
  <si>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</si>
  <si>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</si>
  <si>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</si>
  <si>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</si>
  <si>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</si>
  <si>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</si>
  <si>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</si>
  <si>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</si>
  <si>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</si>
  <si>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</si>
  <si>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</si>
  <si>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</si>
  <si>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</si>
  <si>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</si>
  <si>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</si>
  <si>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</si>
  <si>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</si>
  <si>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</si>
  <si>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</si>
  <si>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</si>
  <si>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</si>
  <si>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</si>
  <si>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</si>
  <si>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</si>
  <si>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</si>
  <si>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</si>
  <si>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</si>
  <si>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</si>
  <si>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</si>
  <si>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</si>
  <si>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</si>
  <si>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</si>
  <si>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</si>
  <si>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</si>
  <si>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</si>
  <si>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</si>
  <si>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</si>
  <si>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</si>
  <si>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</si>
  <si>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</si>
  <si>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</si>
  <si>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</si>
  <si>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</si>
  <si>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</si>
  <si>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</si>
  <si>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</si>
  <si>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</si>
  <si>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</si>
  <si>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</si>
  <si>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</si>
  <si>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</si>
  <si>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</si>
  <si>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</si>
  <si>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</si>
  <si>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</si>
  <si>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</si>
  <si>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</si>
  <si>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</si>
  <si>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</si>
  <si>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</si>
  <si>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</si>
  <si>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</si>
  <si>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</si>
  <si>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</si>
  <si>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</si>
  <si>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</si>
  <si>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</si>
  <si>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</si>
  <si>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</si>
  <si>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</si>
  <si>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</si>
  <si>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</si>
  <si>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</si>
  <si>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</si>
  <si>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</si>
  <si>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</si>
  <si>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</si>
  <si>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</si>
  <si>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</si>
  <si>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</si>
  <si>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</si>
  <si>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</si>
  <si>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</si>
  <si>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</si>
  <si>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</si>
  <si>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</si>
  <si>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</si>
  <si>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</si>
  <si>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</si>
  <si>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</si>
  <si>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</si>
  <si>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</si>
  <si>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</si>
  <si>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</si>
  <si>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</si>
  <si>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</si>
  <si>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</si>
  <si>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</si>
  <si>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</si>
  <si>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</si>
  <si>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</si>
  <si>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</si>
  <si>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</si>
  <si>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</si>
  <si>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</si>
  <si>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</si>
  <si>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</si>
  <si>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</si>
  <si>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</si>
  <si>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</si>
  <si>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</si>
  <si>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</si>
  <si>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</si>
  <si>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</si>
  <si>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</si>
  <si>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</si>
  <si>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</si>
  <si>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</si>
  <si>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</si>
  <si>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</si>
  <si>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</si>
  <si>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</si>
  <si>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</si>
  <si>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</si>
  <si>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</si>
  <si>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</si>
  <si>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</si>
  <si>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</si>
  <si>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</si>
  <si>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</si>
  <si>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</si>
  <si>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</si>
  <si>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</si>
  <si>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</si>
  <si>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</si>
  <si>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</si>
  <si>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</si>
  <si>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</si>
  <si>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</si>
  <si>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</si>
  <si>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</si>
  <si>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</si>
  <si>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</si>
  <si>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</si>
  <si>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</si>
  <si>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</si>
  <si>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</si>
  <si>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</si>
  <si>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</si>
  <si>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</si>
  <si>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</si>
  <si>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</si>
  <si>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</si>
  <si>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</si>
  <si>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</si>
  <si>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</si>
  <si>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</si>
  <si>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</si>
  <si>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</si>
  <si>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</si>
  <si>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</si>
  <si>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</si>
  <si>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</si>
  <si>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</si>
  <si>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</si>
  <si>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</si>
  <si>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</si>
  <si>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</si>
  <si>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</si>
  <si>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</si>
  <si>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</si>
  <si>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</si>
  <si>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</si>
  <si>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</si>
  <si>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</si>
  <si>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</si>
  <si>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</si>
  <si>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</si>
  <si>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</si>
  <si>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</si>
  <si>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</si>
  <si>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</si>
  <si>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</si>
  <si>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</si>
  <si>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</si>
  <si>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</si>
  <si>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</si>
  <si>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</si>
  <si>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</si>
  <si>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</si>
  <si>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</si>
  <si>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</si>
  <si>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</si>
  <si>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</si>
  <si>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</si>
  <si>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</si>
  <si>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</si>
  <si>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</si>
  <si>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</si>
  <si>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</si>
  <si>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</si>
  <si>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</si>
  <si>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</si>
  <si>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</si>
  <si>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</si>
  <si>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</si>
  <si>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</si>
  <si>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</si>
  <si>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</si>
  <si>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</si>
  <si>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</si>
  <si>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</si>
  <si>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</si>
  <si>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</si>
  <si>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</si>
  <si>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</si>
  <si>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</si>
  <si>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</si>
  <si>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</si>
  <si>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</si>
  <si>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</si>
  <si>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</si>
  <si>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</si>
  <si>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</si>
  <si>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</si>
  <si>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</si>
  <si>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</si>
  <si>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</si>
  <si>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</si>
  <si>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</si>
  <si>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</si>
  <si>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</si>
  <si>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</si>
  <si>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</si>
  <si>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</si>
  <si>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</si>
  <si>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</si>
  <si>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</si>
  <si>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</si>
  <si>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</si>
  <si>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</si>
  <si>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</si>
  <si>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</si>
  <si>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</si>
  <si>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</si>
  <si>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</si>
  <si>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</si>
  <si>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</si>
  <si>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</si>
  <si>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</si>
  <si>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</si>
  <si>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</si>
  <si>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</si>
  <si>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</si>
  <si>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</si>
  <si>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</si>
  <si>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</si>
  <si>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</si>
  <si>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</si>
  <si>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</si>
  <si>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</si>
  <si>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</si>
  <si>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</si>
  <si>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</si>
  <si>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</si>
  <si>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</si>
  <si>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</si>
  <si>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</si>
  <si>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</si>
  <si>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</si>
  <si>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</si>
  <si>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</si>
  <si>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</si>
  <si>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</si>
  <si>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</si>
  <si>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</si>
  <si>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</si>
  <si>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</si>
  <si>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</si>
  <si>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</si>
  <si>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</si>
  <si>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</si>
  <si>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</si>
  <si>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</si>
  <si>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</si>
  <si>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</si>
  <si>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</si>
  <si>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</si>
  <si>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</si>
  <si>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</si>
  <si>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</si>
  <si>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</si>
  <si>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</si>
  <si>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</si>
  <si>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</si>
  <si>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</si>
  <si>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</si>
  <si>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</si>
  <si>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</si>
  <si>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</si>
  <si>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</si>
  <si>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</si>
  <si>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</si>
  <si>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</si>
  <si>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</si>
  <si>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</si>
  <si>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</si>
  <si>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</si>
  <si>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</si>
  <si>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</si>
  <si>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</si>
  <si>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</si>
  <si>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</si>
  <si>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</si>
  <si>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</si>
  <si>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</si>
  <si>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</si>
  <si>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</si>
  <si>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</si>
  <si>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</si>
  <si>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</si>
  <si>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</si>
  <si>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</si>
  <si>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</si>
  <si>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</si>
  <si>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</si>
  <si>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</si>
  <si>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</si>
  <si>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</si>
  <si>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</si>
  <si>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</si>
  <si>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</si>
  <si>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</si>
  <si>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</si>
  <si>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</si>
  <si>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</si>
  <si>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</si>
  <si>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</si>
  <si>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</si>
  <si>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</si>
  <si>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</si>
  <si>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</si>
  <si>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</si>
  <si>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</si>
  <si>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</si>
  <si>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</si>
  <si>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</si>
  <si>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</si>
  <si>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</si>
  <si>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</si>
  <si>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</si>
  <si>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</si>
  <si>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</si>
  <si>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</si>
  <si>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</si>
  <si>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</si>
  <si>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</si>
  <si>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</si>
  <si>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</si>
  <si>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</si>
  <si>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</si>
  <si>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</si>
  <si>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</si>
  <si>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</si>
  <si>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</si>
  <si>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</si>
  <si>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</si>
  <si>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</si>
  <si>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</si>
  <si>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</si>
  <si>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</si>
  <si>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</si>
  <si>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</si>
  <si>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</si>
  <si>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</si>
  <si>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</si>
  <si>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</si>
  <si>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</si>
  <si>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</si>
  <si>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</si>
  <si>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</si>
  <si>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</si>
  <si>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</si>
  <si>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</si>
  <si>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</si>
  <si>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</si>
  <si>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</si>
  <si>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</si>
  <si>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</si>
  <si>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</si>
  <si>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</si>
  <si>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</si>
  <si>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</si>
  <si>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</si>
  <si>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</si>
  <si>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</si>
  <si>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</si>
  <si>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</si>
  <si>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</si>
  <si>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</si>
  <si>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</si>
  <si>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</si>
  <si>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</si>
  <si>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</si>
  <si>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</si>
  <si>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</si>
  <si>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</si>
  <si>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</si>
  <si>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</si>
  <si>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</si>
  <si>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</si>
  <si>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</si>
  <si>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</si>
  <si>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</si>
  <si>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</si>
  <si>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</si>
  <si>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</si>
  <si>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</si>
  <si>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</si>
  <si>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</si>
  <si>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</si>
  <si>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</si>
  <si>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</si>
  <si>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</si>
  <si>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</si>
  <si>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</si>
  <si>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</si>
  <si>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</si>
  <si>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</si>
  <si>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</si>
  <si>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</si>
  <si>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</si>
  <si>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</si>
  <si>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</si>
  <si>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</si>
  <si>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</si>
  <si>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</si>
  <si>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</si>
  <si>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</si>
  <si>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</si>
  <si>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</si>
  <si>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</si>
  <si>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</si>
  <si>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</si>
  <si>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</si>
  <si>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</si>
  <si>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</si>
  <si>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</si>
  <si>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</si>
  <si>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</si>
  <si>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</si>
  <si>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</si>
  <si>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</si>
  <si>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</si>
  <si>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</si>
  <si>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</si>
  <si>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</si>
  <si>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</si>
  <si>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</si>
  <si>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</si>
  <si>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</si>
  <si>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</si>
  <si>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</si>
  <si>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</si>
  <si>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</si>
  <si>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</si>
  <si>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</si>
  <si>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</si>
  <si>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</si>
  <si>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</si>
  <si>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</si>
  <si>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</si>
  <si>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</si>
  <si>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</si>
  <si>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</si>
  <si>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</si>
  <si>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</si>
  <si>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</si>
  <si>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</si>
  <si>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</si>
  <si>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</si>
  <si>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</si>
  <si>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</si>
  <si>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</si>
  <si>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</si>
  <si>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</si>
  <si>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</si>
  <si>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</si>
  <si>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</si>
  <si>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</si>
  <si>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</si>
  <si>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</si>
  <si>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</si>
  <si>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</si>
  <si>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</si>
  <si>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</si>
  <si>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</si>
  <si>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</si>
  <si>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</si>
  <si>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</si>
  <si>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</si>
  <si>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</si>
  <si>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</si>
  <si>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</si>
  <si>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</si>
  <si>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</si>
  <si>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</si>
  <si>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</si>
  <si>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</si>
  <si>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</si>
  <si>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</si>
  <si>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</si>
  <si>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</si>
  <si>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</si>
  <si>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</si>
  <si>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</si>
  <si>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</si>
  <si>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</si>
  <si>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</si>
  <si>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</si>
  <si>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</si>
  <si>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</si>
  <si>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</si>
  <si>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</si>
  <si>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</si>
  <si>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</si>
  <si>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</si>
  <si>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</si>
  <si>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</si>
  <si>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</si>
  <si>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</si>
  <si>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</si>
  <si>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</si>
  <si>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</si>
  <si>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</si>
  <si>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</si>
  <si>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</si>
  <si>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</si>
  <si>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</si>
  <si>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</si>
  <si>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</si>
  <si>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</si>
  <si>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</si>
  <si>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</si>
  <si>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</si>
  <si>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</si>
  <si>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</si>
  <si>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</si>
  <si>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</si>
  <si>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</si>
  <si>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</si>
  <si>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</si>
  <si>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</si>
  <si>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</si>
  <si>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</si>
  <si>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</si>
  <si>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</si>
  <si>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</si>
  <si>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</si>
  <si>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</si>
  <si>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</si>
  <si>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</si>
  <si>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</si>
  <si>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</si>
  <si>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</si>
  <si>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</si>
  <si>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</si>
  <si>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</si>
  <si>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</si>
  <si>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</si>
  <si>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</si>
  <si>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</si>
  <si>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</si>
  <si>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</si>
  <si>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</si>
  <si>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</si>
  <si>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</si>
  <si>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</si>
  <si>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</si>
  <si>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</si>
  <si>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</si>
  <si>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</si>
  <si>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</si>
  <si>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</si>
  <si>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</si>
  <si>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</si>
  <si>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</si>
  <si>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</si>
  <si>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</si>
  <si>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</si>
  <si>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</si>
  <si>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</si>
  <si>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</si>
  <si>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</si>
  <si>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</si>
  <si>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</si>
  <si>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</si>
  <si>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</si>
  <si>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</si>
  <si>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</si>
  <si>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</si>
  <si>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</si>
  <si>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</si>
  <si>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</si>
  <si>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</si>
  <si>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</si>
  <si>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</si>
  <si>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</si>
  <si>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</si>
  <si>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</si>
  <si>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</si>
  <si>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</si>
  <si>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</si>
  <si>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</si>
  <si>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</si>
  <si>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</si>
  <si>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</si>
  <si>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</si>
  <si>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</si>
  <si>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</si>
  <si>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</si>
  <si>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</si>
  <si>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</si>
  <si>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</si>
  <si>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</si>
  <si>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</si>
  <si>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</si>
  <si>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</si>
  <si>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</si>
  <si>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</si>
  <si>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</si>
  <si>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</si>
  <si>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</si>
  <si>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</si>
  <si>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</si>
  <si>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</si>
  <si>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</si>
  <si>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</si>
  <si>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</si>
  <si>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</si>
  <si>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</si>
  <si>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</si>
  <si>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</si>
  <si>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</si>
  <si>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</si>
  <si>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</si>
  <si>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</si>
  <si>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</si>
  <si>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</si>
  <si>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</si>
  <si>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</si>
  <si>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</si>
  <si>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</si>
  <si>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</si>
  <si>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</si>
  <si>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</si>
  <si>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</si>
  <si>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</si>
  <si>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</si>
  <si>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</si>
  <si>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</si>
  <si>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</si>
  <si>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</si>
  <si>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</si>
  <si>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</si>
  <si>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</si>
  <si>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</si>
  <si>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</si>
  <si>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</si>
  <si>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</si>
  <si>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</si>
  <si>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</si>
  <si>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</si>
  <si>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</si>
  <si>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</si>
  <si>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</si>
  <si>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</si>
  <si>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</si>
  <si>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</si>
  <si>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</si>
  <si>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</si>
  <si>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</si>
  <si>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</si>
  <si>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</si>
  <si>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</si>
  <si>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</si>
  <si>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</si>
  <si>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</si>
  <si>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</si>
  <si>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</si>
  <si>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</si>
  <si>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</si>
  <si>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</si>
  <si>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</si>
  <si>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</si>
  <si>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</si>
  <si>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</si>
  <si>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</si>
  <si>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</si>
  <si>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</si>
  <si>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</si>
  <si>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</si>
  <si>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</si>
  <si>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</si>
  <si>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</si>
  <si>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</si>
  <si>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</si>
  <si>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</si>
  <si>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</si>
  <si>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</si>
  <si>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</si>
  <si>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</si>
  <si>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</si>
  <si>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</si>
  <si>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</si>
  <si>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</si>
  <si>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</si>
  <si>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</si>
  <si>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</si>
  <si>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</si>
  <si>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</si>
  <si>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</si>
  <si>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</si>
  <si>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</si>
  <si>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</si>
  <si>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</si>
  <si>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</si>
  <si>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</si>
  <si>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</si>
  <si>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</si>
  <si>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</si>
  <si>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</si>
  <si>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</si>
  <si>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</si>
  <si>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</si>
  <si>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</si>
  <si>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</si>
  <si>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</si>
  <si>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</si>
  <si>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</si>
  <si>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</si>
  <si>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</si>
  <si>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</si>
  <si>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</si>
  <si>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</si>
  <si>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</si>
  <si>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</si>
  <si>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</si>
  <si>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</si>
  <si>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</si>
  <si>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</si>
  <si>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</si>
  <si>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</si>
  <si>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</si>
  <si>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</si>
  <si>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</si>
  <si>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</si>
  <si>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</si>
  <si>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</si>
  <si>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</si>
  <si>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</si>
  <si>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</si>
  <si>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</si>
  <si>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</si>
  <si>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</si>
  <si>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</si>
  <si>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</si>
  <si>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</si>
  <si>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</si>
  <si>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</si>
  <si>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</si>
  <si>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</si>
  <si>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</si>
  <si>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</si>
  <si>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</si>
  <si>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</si>
  <si>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</si>
  <si>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</si>
  <si>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</si>
  <si>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</si>
  <si>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</si>
  <si>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</si>
  <si>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</si>
  <si>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</si>
  <si>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</si>
  <si>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</si>
  <si>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</si>
  <si>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</si>
  <si>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</si>
  <si>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</si>
  <si>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</si>
  <si>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</si>
  <si>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</si>
  <si>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</si>
  <si>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</si>
  <si>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</si>
  <si>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</si>
  <si>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</si>
  <si>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</si>
  <si>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</si>
  <si>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</si>
  <si>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</si>
  <si>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</si>
  <si>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</si>
  <si>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</si>
  <si>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</si>
  <si>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</si>
  <si>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</si>
  <si>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</si>
  <si>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</si>
  <si>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</si>
  <si>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</si>
  <si>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</si>
  <si>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</si>
  <si>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</si>
  <si>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</si>
  <si>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</si>
  <si>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</si>
  <si>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</si>
  <si>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</si>
  <si>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</si>
  <si>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</si>
  <si>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</si>
  <si>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</si>
  <si>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</si>
  <si>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</si>
  <si>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</si>
  <si>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</si>
  <si>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</si>
  <si>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</si>
  <si>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</si>
  <si>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</si>
  <si>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</si>
  <si>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</si>
  <si>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</si>
  <si>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</si>
  <si>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</si>
  <si>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</si>
  <si>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</si>
  <si>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</si>
  <si>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</si>
  <si>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</si>
  <si>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</si>
  <si>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</si>
  <si>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</si>
  <si>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</si>
  <si>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</si>
  <si>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</si>
  <si>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</si>
  <si>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</si>
  <si>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</si>
  <si>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</si>
  <si>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</si>
  <si>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</si>
  <si>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</si>
  <si>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</si>
  <si>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</si>
  <si>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</si>
  <si>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</si>
  <si>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</si>
  <si>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</si>
  <si>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</si>
  <si>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</si>
  <si>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</si>
  <si>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</si>
  <si>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</si>
  <si>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</si>
  <si>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</si>
  <si>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</si>
  <si>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</si>
  <si>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</si>
  <si>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</si>
  <si>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</si>
  <si>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</si>
  <si>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</si>
  <si>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</si>
  <si>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</si>
  <si>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</si>
  <si>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</si>
  <si>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</si>
  <si>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</si>
  <si>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</si>
  <si>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</si>
  <si>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</si>
  <si>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</si>
  <si>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</si>
  <si>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</si>
  <si>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</si>
  <si>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</si>
  <si>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</si>
  <si>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</si>
  <si>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</si>
  <si>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</si>
  <si>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</si>
  <si>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</si>
  <si>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</si>
  <si>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</si>
  <si>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</si>
  <si>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</si>
  <si>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</si>
  <si>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</si>
  <si>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</si>
  <si>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</si>
  <si>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</si>
  <si>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</si>
  <si>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</si>
  <si>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</si>
  <si>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</si>
  <si>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</si>
  <si>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</si>
  <si>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</si>
  <si>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</si>
  <si>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</si>
  <si>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</si>
  <si>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</si>
  <si>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</si>
  <si>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</si>
  <si>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</si>
  <si>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</si>
  <si>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</si>
  <si>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</si>
  <si>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</si>
  <si>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</si>
  <si>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</si>
  <si>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</si>
  <si>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</si>
  <si>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</si>
  <si>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</si>
  <si>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</si>
  <si>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</si>
  <si>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</si>
  <si>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</si>
  <si>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</si>
  <si>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</si>
  <si>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</si>
  <si>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</si>
  <si>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</si>
  <si>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</si>
  <si>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</si>
  <si>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</si>
  <si>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</si>
  <si>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</si>
  <si>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</si>
  <si>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</si>
  <si>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</si>
  <si>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</si>
  <si>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</si>
  <si>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</si>
  <si>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</si>
  <si>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</si>
  <si>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</si>
  <si>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</si>
  <si>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</si>
  <si>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</si>
  <si>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</si>
  <si>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</si>
  <si>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</si>
  <si>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</si>
  <si>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</si>
  <si>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</si>
  <si>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</si>
  <si>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</si>
  <si>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</si>
  <si>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</si>
  <si>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</si>
  <si>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</si>
  <si>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</si>
  <si>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</si>
  <si>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</si>
  <si>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</si>
  <si>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</si>
  <si>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</si>
  <si>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</si>
  <si>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</si>
  <si>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</si>
  <si>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</si>
  <si>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</si>
  <si>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</si>
  <si>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</si>
  <si>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</si>
  <si>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</si>
  <si>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</si>
  <si>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</si>
  <si>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</si>
  <si>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</si>
  <si>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</si>
  <si>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</si>
  <si>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</si>
  <si>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</si>
  <si>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</si>
  <si>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</si>
  <si>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</si>
  <si>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</si>
  <si>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</si>
  <si>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</si>
  <si>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</si>
  <si>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</si>
  <si>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</si>
  <si>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</si>
  <si>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</si>
  <si>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</si>
  <si>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</si>
  <si>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</si>
  <si>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</si>
  <si>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</si>
  <si>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</si>
  <si>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</si>
  <si>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</si>
  <si>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</si>
  <si>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</si>
  <si>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</si>
  <si>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</si>
  <si>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</si>
  <si>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</si>
  <si>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</si>
  <si>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</si>
  <si>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</si>
  <si>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</si>
  <si>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</si>
  <si>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</si>
  <si>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</si>
  <si>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</si>
  <si>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</si>
  <si>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</si>
  <si>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</si>
  <si>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</si>
  <si>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</si>
  <si>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</si>
  <si>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</si>
  <si>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</si>
  <si>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</si>
  <si>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</si>
  <si>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</si>
  <si>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</si>
  <si>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</si>
  <si>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</si>
  <si>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</si>
  <si>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</si>
  <si>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</si>
  <si>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</si>
  <si>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</si>
  <si>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</si>
  <si>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</si>
  <si>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</si>
  <si>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</si>
  <si>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</si>
  <si>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</si>
  <si>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</si>
  <si>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</si>
  <si>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</si>
  <si>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</si>
  <si>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</si>
  <si>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</si>
  <si>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</si>
  <si>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</si>
  <si>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</si>
  <si>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</si>
  <si>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</si>
  <si>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</si>
  <si>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</si>
  <si>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</si>
  <si>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</si>
  <si>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</si>
  <si>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</si>
  <si>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</si>
  <si>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</si>
  <si>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</si>
  <si>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</si>
  <si>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</si>
  <si>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</si>
  <si>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</si>
  <si>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</si>
  <si>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</si>
  <si>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</si>
  <si>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</si>
  <si>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</si>
  <si>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</si>
  <si>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</si>
  <si>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</si>
  <si>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</si>
  <si>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</si>
  <si>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</si>
  <si>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</si>
  <si>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</si>
  <si>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</si>
  <si>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</si>
  <si>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</si>
  <si>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</si>
  <si>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</si>
  <si>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</si>
  <si>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</si>
  <si>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</si>
  <si>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</si>
  <si>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</si>
  <si>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</si>
  <si>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</si>
  <si>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</si>
  <si>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</si>
  <si>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</si>
  <si>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</si>
  <si>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</si>
  <si>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</si>
  <si>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</si>
  <si>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</si>
  <si>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</si>
  <si>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</si>
  <si>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</si>
  <si>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</si>
  <si>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</si>
  <si>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</si>
  <si>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</si>
  <si>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</si>
  <si>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</si>
  <si>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</si>
  <si>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</si>
  <si>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</si>
  <si>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</si>
  <si>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</si>
  <si>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</si>
  <si>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</si>
  <si>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</si>
  <si>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</si>
  <si>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</si>
  <si>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</si>
  <si>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</si>
  <si>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</si>
  <si>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</si>
  <si>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</si>
  <si>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</si>
  <si>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</si>
  <si>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</si>
  <si>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</si>
  <si>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</si>
  <si>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</si>
  <si>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</si>
  <si>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</si>
  <si>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</si>
  <si>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</si>
  <si>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</si>
  <si>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</si>
  <si>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</si>
  <si>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</si>
  <si>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</si>
  <si>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</si>
  <si>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</si>
  <si>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</si>
  <si>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</si>
  <si>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</si>
  <si>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</si>
  <si>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</si>
  <si>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</si>
  <si>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</si>
  <si>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</si>
  <si>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</si>
  <si>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</si>
  <si>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</si>
  <si>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</si>
  <si>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</si>
  <si>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</si>
  <si>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</si>
  <si>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</si>
  <si>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</si>
  <si>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</si>
  <si>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</si>
  <si>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</si>
  <si>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</si>
  <si>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</si>
  <si>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</si>
  <si>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</si>
  <si>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</si>
  <si>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</si>
  <si>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</si>
  <si>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</si>
  <si>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</si>
  <si>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</si>
  <si>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</si>
  <si>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</si>
  <si>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</si>
  <si>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</si>
  <si>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</si>
  <si>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</si>
  <si>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</si>
  <si>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</si>
  <si>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</si>
  <si>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</si>
  <si>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</si>
  <si>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</si>
  <si>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</si>
  <si>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</si>
  <si>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</si>
  <si>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</si>
  <si>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</si>
  <si>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</si>
  <si>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</si>
  <si>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</si>
  <si>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</si>
  <si>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</si>
  <si>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</si>
  <si>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</si>
  <si>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</si>
  <si>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</si>
  <si>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</si>
  <si>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</si>
  <si>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</si>
  <si>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</si>
  <si>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</si>
  <si>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</si>
  <si>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</si>
  <si>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</si>
  <si>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</si>
  <si>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</si>
  <si>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</si>
  <si>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</si>
  <si>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</si>
  <si>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</si>
  <si>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</si>
  <si>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</si>
  <si>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</si>
  <si>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</si>
  <si>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</si>
  <si>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</si>
  <si>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</si>
  <si>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</si>
  <si>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</si>
  <si>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</si>
  <si>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</si>
  <si>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</si>
  <si>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</si>
  <si>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</si>
  <si>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</si>
  <si>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</si>
  <si>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</si>
  <si>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</si>
  <si>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</si>
  <si>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</si>
  <si>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</si>
  <si>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</si>
  <si>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</si>
  <si>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</si>
  <si>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</si>
  <si>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</si>
  <si>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</si>
  <si>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</si>
  <si>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</si>
  <si>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</si>
  <si>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</si>
  <si>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</si>
  <si>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</si>
  <si>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</si>
  <si>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</si>
  <si>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</si>
  <si>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</si>
  <si>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</si>
  <si>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</si>
  <si>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</si>
  <si>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</si>
  <si>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</si>
  <si>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</si>
  <si>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</si>
  <si>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</si>
  <si>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</si>
  <si>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</si>
  <si>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</si>
  <si>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</si>
  <si>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</si>
  <si>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</si>
  <si>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</si>
  <si>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</si>
  <si>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</si>
  <si>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</si>
  <si>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</si>
  <si>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</si>
  <si>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</si>
  <si>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</si>
  <si>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</si>
  <si>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</si>
  <si>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</si>
  <si>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</si>
  <si>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</si>
  <si>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</si>
  <si>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</si>
  <si>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</si>
  <si>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</si>
  <si>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</si>
  <si>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</si>
  <si>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</si>
  <si>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</si>
  <si>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</si>
  <si>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</si>
  <si>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</si>
  <si>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</si>
  <si>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</si>
  <si>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</si>
  <si>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</si>
  <si>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</si>
  <si>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</si>
  <si>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</si>
  <si>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</si>
  <si>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</si>
  <si>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</si>
  <si>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</si>
  <si>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</si>
  <si>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</si>
  <si>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</si>
  <si>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</si>
  <si>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</si>
  <si>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</si>
  <si>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</si>
  <si>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</si>
  <si>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</si>
  <si>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</si>
  <si>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</si>
  <si>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</si>
  <si>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</si>
  <si>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</si>
  <si>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</si>
  <si>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</si>
  <si>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</si>
  <si>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</si>
  <si>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</si>
  <si>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</si>
  <si>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</si>
  <si>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</si>
  <si>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</si>
  <si>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</si>
  <si>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</si>
  <si>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</si>
  <si>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</si>
  <si>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</si>
  <si>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</si>
  <si>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</si>
  <si>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</si>
  <si>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</si>
  <si>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</si>
  <si>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</si>
  <si>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</si>
  <si>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</si>
  <si>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</si>
  <si>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</si>
  <si>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</si>
  <si>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</si>
  <si>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</si>
  <si>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</si>
  <si>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</si>
  <si>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</si>
  <si>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</si>
  <si>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</si>
  <si>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</si>
  <si>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</si>
  <si>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</si>
  <si>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</si>
  <si>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</si>
  <si>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</si>
  <si>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</si>
  <si>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</si>
  <si>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</si>
  <si>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</si>
  <si>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</si>
  <si>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</si>
  <si>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</si>
  <si>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</si>
  <si>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</si>
  <si>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</si>
  <si>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</si>
  <si>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</si>
  <si>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</si>
  <si>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</si>
  <si>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</si>
  <si>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</si>
  <si>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</si>
  <si>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</si>
  <si>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</si>
  <si>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</si>
  <si>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</si>
  <si>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</si>
  <si>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</si>
  <si>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</si>
  <si>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</si>
  <si>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</si>
  <si>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</si>
  <si>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</si>
  <si>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</si>
  <si>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</si>
  <si>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</si>
  <si>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</si>
  <si>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</si>
  <si>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</si>
  <si>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</si>
  <si>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</si>
  <si>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</si>
  <si>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</si>
  <si>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</si>
  <si>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</si>
  <si>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</si>
  <si>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</si>
  <si>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</si>
  <si>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</si>
  <si>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</si>
  <si>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</si>
  <si>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</si>
  <si>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</si>
  <si>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</si>
  <si>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</si>
  <si>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</si>
  <si>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</si>
  <si>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</si>
  <si>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</si>
  <si>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</si>
  <si>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</si>
  <si>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</si>
  <si>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</si>
  <si>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</si>
  <si>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</si>
  <si>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</si>
  <si>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</si>
  <si>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</si>
  <si>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</si>
  <si>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</si>
  <si>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</si>
  <si>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</si>
  <si>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</si>
  <si>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</si>
  <si>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</si>
  <si>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</si>
  <si>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</si>
  <si>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</si>
  <si>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</si>
  <si>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</si>
  <si>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</si>
  <si>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</si>
  <si>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</si>
  <si>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</si>
  <si>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</si>
  <si>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</si>
  <si>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</si>
  <si>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</si>
  <si>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</si>
  <si>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</si>
  <si>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</si>
  <si>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</si>
  <si>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</si>
  <si>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</si>
  <si>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</si>
  <si>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</si>
  <si>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</si>
  <si>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</si>
  <si>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</si>
  <si>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</si>
  <si>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</si>
  <si>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</si>
  <si>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</si>
  <si>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</si>
  <si>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</si>
  <si>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</si>
  <si>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</si>
  <si>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</si>
  <si>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</si>
  <si>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</si>
  <si>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</si>
  <si>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</si>
  <si>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</si>
  <si>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</si>
  <si>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</si>
  <si>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</si>
  <si>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</si>
  <si>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</si>
  <si>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</si>
  <si>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</si>
  <si>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</si>
  <si>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</si>
  <si>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</si>
  <si>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</si>
  <si>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</si>
  <si>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</si>
  <si>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</si>
  <si>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</si>
  <si>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</si>
  <si>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</si>
  <si>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</si>
  <si>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</si>
  <si>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</si>
  <si>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</si>
  <si>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</si>
  <si>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</si>
  <si>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</si>
  <si>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</si>
  <si>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</si>
  <si>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</si>
  <si>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</si>
  <si>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</si>
  <si>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</si>
  <si>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</si>
  <si>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</si>
  <si>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</si>
  <si>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</si>
  <si>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</si>
  <si>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</si>
  <si>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</si>
  <si>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</si>
  <si>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</si>
  <si>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</si>
  <si>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</si>
  <si>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</si>
  <si>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</si>
  <si>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</si>
  <si>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</si>
  <si>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</si>
  <si>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</si>
  <si>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</si>
  <si>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</si>
  <si>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</si>
  <si>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</si>
  <si>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</si>
  <si>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</si>
  <si>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</si>
  <si>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</si>
  <si>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</si>
  <si>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</si>
  <si>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</si>
  <si>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</si>
  <si>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</si>
  <si>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</si>
  <si>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</si>
  <si>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</si>
  <si>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</si>
  <si>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</si>
  <si>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</si>
  <si>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</si>
  <si>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</si>
  <si>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</si>
  <si>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</si>
  <si>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</si>
  <si>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</si>
  <si>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</si>
  <si>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</si>
  <si>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</si>
  <si>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</si>
  <si>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</si>
  <si>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</si>
  <si>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</si>
  <si>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</si>
  <si>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</si>
  <si>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</si>
  <si>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</si>
  <si>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</si>
  <si>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</si>
  <si>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</si>
  <si>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</si>
  <si>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</si>
  <si>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</si>
  <si>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</si>
  <si>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</si>
  <si>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</si>
  <si>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</si>
  <si>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</si>
  <si>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</si>
  <si>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</si>
  <si>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</si>
  <si>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</si>
  <si>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</si>
  <si>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</si>
  <si>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</si>
  <si>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</si>
  <si>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</si>
  <si>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</si>
  <si>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</si>
  <si>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</si>
  <si>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</si>
  <si>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</si>
  <si>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</si>
  <si>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</si>
  <si>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</si>
  <si>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</si>
  <si>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</si>
  <si>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</si>
  <si>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</si>
  <si>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</si>
  <si>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</si>
  <si>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</si>
  <si>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</si>
  <si>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</si>
  <si>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</si>
  <si>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</si>
  <si>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</si>
  <si>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</si>
  <si>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</si>
  <si>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</si>
  <si>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</si>
  <si>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</si>
  <si>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</si>
  <si>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</si>
  <si>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</si>
  <si>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</si>
  <si>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</si>
  <si>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</si>
  <si>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</si>
  <si>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</si>
  <si>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</si>
  <si>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</si>
  <si>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</si>
  <si>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</si>
  <si>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</si>
  <si>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</si>
  <si>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</si>
  <si>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</si>
  <si>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</si>
  <si>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</si>
  <si>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</si>
  <si>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</si>
  <si>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</si>
  <si>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</si>
  <si>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</si>
  <si>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</si>
  <si>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</si>
  <si>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</si>
  <si>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</si>
  <si>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</si>
  <si>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</si>
  <si>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</si>
  <si>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</si>
  <si>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</si>
  <si>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</si>
  <si>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</si>
  <si>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</si>
  <si>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</si>
  <si>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</si>
  <si>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</si>
  <si>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</si>
  <si>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</si>
  <si>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</si>
  <si>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</si>
  <si>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</si>
  <si>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</si>
  <si>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</si>
  <si>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</si>
  <si>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</si>
  <si>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</si>
  <si>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</si>
  <si>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</si>
  <si>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</si>
  <si>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</si>
  <si>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</si>
  <si>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</si>
  <si>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</si>
  <si>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</si>
  <si>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</si>
  <si>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</si>
  <si>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</si>
  <si>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</si>
  <si>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</si>
  <si>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</si>
  <si>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</si>
  <si>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</si>
  <si>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</si>
  <si>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</si>
  <si>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</si>
  <si>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</si>
  <si>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</si>
  <si>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</si>
  <si>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</si>
  <si>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</si>
  <si>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</si>
  <si>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</si>
  <si>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</si>
  <si>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</si>
  <si>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</si>
  <si>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</si>
  <si>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</si>
  <si>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</si>
  <si>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</si>
  <si>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</si>
  <si>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</si>
  <si>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</si>
  <si>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</si>
  <si>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</si>
  <si>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</si>
  <si>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</si>
  <si>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</si>
  <si>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</si>
  <si>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</si>
  <si>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</si>
  <si>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</si>
  <si>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</si>
  <si>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</si>
  <si>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</si>
  <si>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</si>
  <si>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</si>
  <si>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</si>
  <si>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</si>
  <si>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</si>
  <si>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</si>
  <si>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</si>
  <si>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</si>
  <si>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</si>
  <si>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</si>
  <si>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</si>
  <si>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</si>
  <si>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</si>
  <si>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</si>
  <si>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</si>
  <si>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</si>
  <si>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</si>
  <si>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</si>
  <si>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</si>
  <si>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</si>
  <si>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</si>
  <si>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</si>
  <si>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</si>
  <si>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</si>
  <si>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</si>
  <si>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</si>
  <si>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</si>
  <si>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</si>
  <si>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</si>
  <si>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</si>
  <si>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</si>
  <si>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</si>
  <si>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</si>
  <si>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</si>
  <si>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</si>
  <si>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</si>
  <si>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</si>
  <si>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</si>
  <si>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</si>
  <si>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</si>
  <si>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</si>
  <si>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</si>
  <si>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</si>
  <si>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</si>
  <si>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</si>
  <si>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</si>
  <si>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</si>
  <si>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</si>
  <si>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</si>
  <si>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</si>
  <si>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</si>
  <si>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</si>
  <si>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</si>
  <si>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</si>
  <si>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</si>
  <si>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</si>
  <si>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</si>
  <si>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</si>
  <si>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</si>
  <si>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</si>
  <si>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</si>
  <si>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</si>
  <si>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</si>
  <si>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</si>
  <si>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</si>
  <si>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</si>
  <si>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</si>
  <si>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</si>
  <si>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</si>
  <si>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</si>
  <si>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</si>
  <si>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</si>
  <si>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</si>
  <si>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</si>
  <si>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</si>
  <si>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</si>
  <si>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</si>
  <si>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</si>
  <si>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</si>
  <si>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</si>
  <si>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</si>
  <si>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</si>
  <si>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</si>
  <si>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</si>
  <si>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</si>
  <si>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</si>
  <si>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</si>
  <si>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</si>
  <si>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</si>
  <si>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</si>
  <si>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</si>
  <si>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</si>
  <si>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</si>
  <si>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</si>
  <si>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</si>
  <si>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</si>
  <si>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</si>
  <si>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</si>
  <si>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</si>
  <si>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</si>
  <si>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</si>
  <si>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</si>
  <si>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</si>
  <si>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</si>
  <si>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</si>
  <si>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</si>
  <si>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</si>
  <si>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</si>
  <si>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</si>
  <si>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</si>
  <si>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</si>
  <si>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</si>
  <si>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</si>
  <si>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</si>
  <si>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</si>
  <si>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</si>
  <si>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</si>
  <si>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</si>
  <si>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</si>
  <si>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</si>
  <si>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</si>
  <si>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</si>
  <si>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</si>
  <si>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</si>
  <si>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</si>
  <si>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</si>
  <si>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</si>
  <si>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</si>
  <si>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</si>
  <si>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</si>
  <si>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</si>
  <si>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</si>
  <si>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</si>
  <si>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</si>
  <si>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</si>
  <si>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</si>
  <si>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</si>
  <si>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</si>
  <si>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</si>
  <si>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</si>
  <si>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</si>
  <si>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</si>
  <si>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</si>
  <si>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</si>
  <si>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</si>
  <si>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</si>
  <si>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</si>
  <si>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</si>
  <si>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</si>
  <si>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</si>
  <si>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</si>
  <si>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</si>
  <si>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</si>
  <si>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</si>
  <si>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</si>
  <si>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</si>
  <si>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</si>
  <si>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</si>
  <si>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</si>
  <si>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</si>
  <si>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</si>
  <si>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</si>
  <si>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</si>
  <si>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</si>
  <si>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</si>
  <si>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</si>
  <si>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</si>
  <si>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</si>
  <si>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</si>
  <si>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</si>
  <si>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</si>
  <si>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</si>
  <si>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</si>
  <si>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</si>
  <si>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</si>
  <si>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</si>
  <si>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</si>
  <si>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</si>
  <si>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</si>
  <si>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</si>
  <si>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</si>
  <si>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</si>
  <si>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</si>
  <si>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</si>
  <si>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</si>
  <si>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</si>
  <si>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</si>
  <si>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</si>
  <si>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</si>
  <si>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</si>
  <si>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</si>
  <si>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</si>
  <si>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</si>
  <si>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</si>
  <si>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</si>
  <si>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</si>
  <si>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</si>
  <si>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</si>
  <si>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</si>
  <si>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</si>
  <si>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</si>
  <si>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</si>
  <si>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</si>
  <si>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</si>
  <si>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</si>
  <si>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</si>
  <si>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</si>
  <si>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</si>
  <si>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</si>
  <si>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</si>
  <si>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</si>
  <si>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</si>
  <si>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</si>
  <si>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</si>
  <si>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</si>
  <si>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</si>
  <si>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</si>
  <si>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</si>
  <si>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</si>
  <si>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</si>
  <si>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</si>
  <si>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</si>
  <si>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</si>
  <si>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</si>
  <si>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</si>
  <si>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</si>
  <si>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</si>
  <si>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</si>
  <si>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</si>
  <si>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</si>
  <si>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</si>
  <si>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</si>
  <si>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</si>
  <si>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</si>
  <si>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</si>
  <si>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</si>
  <si>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</si>
  <si>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</si>
  <si>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</si>
  <si>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</si>
  <si>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</si>
  <si>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</si>
  <si>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</si>
  <si>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</si>
  <si>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</si>
  <si>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</si>
  <si>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</si>
  <si>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</si>
  <si>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</si>
  <si>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</si>
  <si>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</si>
  <si>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</si>
  <si>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</si>
  <si>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</si>
  <si>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</si>
  <si>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</si>
  <si>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</si>
  <si>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</si>
  <si>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</si>
  <si>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</si>
  <si>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</si>
  <si>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</si>
  <si>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</si>
  <si>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</si>
  <si>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</si>
  <si>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</si>
  <si>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</si>
  <si>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</si>
  <si>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</si>
  <si>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</si>
  <si>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</si>
  <si>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</si>
  <si>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</si>
  <si>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</si>
  <si>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</si>
  <si>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</si>
  <si>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</si>
  <si>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</si>
  <si>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</si>
  <si>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</si>
  <si>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</si>
  <si>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</si>
  <si>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</si>
  <si>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</si>
  <si>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</si>
  <si>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</si>
  <si>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</si>
  <si>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</si>
  <si>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</si>
  <si>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</si>
  <si>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</si>
  <si>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</si>
  <si>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</si>
  <si>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</si>
  <si>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</si>
  <si>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</si>
  <si>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</si>
  <si>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</si>
  <si>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</si>
  <si>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</si>
  <si>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</si>
  <si>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</si>
  <si>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</si>
  <si>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</si>
  <si>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</si>
  <si>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</si>
  <si>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</si>
  <si>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</si>
  <si>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</si>
  <si>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</si>
  <si>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</si>
  <si>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</si>
  <si>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</si>
  <si>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</si>
  <si>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</si>
  <si>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</si>
  <si>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</si>
  <si>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</si>
  <si>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</si>
  <si>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</si>
  <si>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</si>
  <si>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</si>
  <si>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</si>
  <si>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</si>
  <si>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</si>
  <si>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</si>
  <si>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</si>
  <si>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</si>
  <si>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</si>
  <si>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</si>
  <si>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</si>
  <si>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</si>
  <si>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</si>
  <si>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</si>
  <si>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</si>
  <si>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</si>
  <si>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</si>
  <si>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</si>
  <si>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</si>
  <si>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</si>
  <si>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</si>
  <si>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</si>
  <si>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</si>
  <si>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</si>
  <si>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</si>
  <si>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</si>
  <si>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</si>
  <si>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</si>
  <si>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</si>
  <si>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</si>
  <si>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</si>
  <si>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</si>
  <si>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</si>
  <si>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</si>
  <si>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</si>
  <si>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</si>
  <si>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</si>
  <si>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</si>
  <si>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</si>
  <si>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</si>
  <si>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</si>
  <si>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</si>
  <si>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</si>
  <si>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</si>
  <si>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</si>
  <si>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</si>
  <si>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</si>
  <si>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</si>
  <si>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</si>
  <si>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</si>
  <si>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</si>
  <si>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</si>
  <si>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</si>
  <si>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</si>
  <si>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</si>
  <si>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</si>
  <si>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</si>
  <si>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</si>
  <si>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</si>
  <si>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</si>
  <si>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</si>
  <si>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</si>
  <si>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</si>
  <si>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</si>
  <si>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</si>
  <si>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</si>
  <si>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</si>
  <si>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</si>
  <si>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</si>
  <si>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</si>
  <si>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</si>
  <si>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</si>
  <si>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</si>
  <si>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</si>
  <si>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</si>
  <si>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</si>
  <si>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</si>
  <si>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</si>
  <si>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</si>
  <si>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</si>
  <si>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</si>
  <si>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</si>
  <si>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</si>
  <si>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</si>
  <si>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</si>
  <si>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</si>
  <si>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</si>
  <si>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</si>
  <si>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</si>
  <si>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</si>
  <si>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</si>
  <si>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</si>
  <si>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</si>
  <si>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</si>
  <si>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</si>
  <si>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</si>
  <si>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</si>
  <si>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</si>
  <si>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</si>
  <si>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</si>
  <si>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</si>
  <si>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</si>
  <si>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</si>
  <si>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</si>
  <si>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</si>
  <si>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</si>
  <si>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</si>
  <si>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</si>
  <si>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</si>
  <si>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</si>
  <si>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</si>
  <si>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</si>
  <si>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</si>
  <si>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</si>
  <si>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</si>
  <si>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</si>
  <si>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</si>
  <si>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</si>
  <si>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</si>
  <si>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</si>
  <si>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</si>
  <si>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</si>
  <si>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</si>
  <si>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</si>
  <si>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</si>
  <si>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</si>
  <si>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</si>
  <si>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</si>
  <si>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</si>
  <si>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</si>
  <si>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</si>
  <si>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</si>
  <si>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</si>
  <si>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</si>
  <si>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</si>
  <si>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</si>
  <si>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</si>
  <si>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</si>
  <si>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</si>
  <si>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</si>
  <si>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</si>
  <si>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</si>
  <si>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</si>
  <si>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</si>
  <si>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</si>
  <si>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</si>
  <si>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</si>
  <si>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</si>
  <si>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</si>
  <si>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</si>
  <si>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</si>
  <si>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</si>
  <si>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</si>
  <si>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</si>
  <si>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</si>
  <si>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</si>
  <si>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</si>
  <si>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</si>
  <si>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</si>
  <si>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</si>
  <si>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</si>
  <si>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</si>
  <si>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</si>
  <si>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</si>
  <si>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</si>
  <si>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</si>
  <si>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</si>
  <si>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</si>
  <si>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</si>
  <si>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</si>
  <si>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</si>
  <si>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</si>
  <si>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</si>
  <si>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</si>
  <si>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</si>
  <si>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</si>
  <si>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</si>
  <si>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</si>
  <si>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</si>
  <si>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</si>
  <si>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</si>
  <si>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</si>
  <si>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</si>
  <si>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</si>
  <si>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</si>
  <si>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</si>
  <si>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</si>
  <si>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</si>
  <si>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</si>
  <si>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</si>
  <si>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</si>
  <si>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</si>
  <si>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</si>
  <si>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</si>
  <si>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</si>
  <si>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</si>
  <si>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</si>
  <si>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</si>
  <si>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</si>
  <si>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</si>
  <si>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</si>
  <si>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</si>
  <si>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</si>
  <si>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</si>
  <si>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</si>
  <si>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</si>
  <si>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</si>
  <si>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</si>
  <si>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</si>
  <si>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</si>
  <si>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</si>
  <si>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</si>
  <si>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</si>
  <si>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</si>
  <si>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</si>
  <si>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</si>
  <si>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</si>
  <si>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</si>
  <si>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</si>
  <si>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</si>
  <si>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</si>
  <si>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</si>
  <si>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</si>
  <si>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</si>
  <si>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</si>
  <si>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</si>
  <si>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</si>
  <si>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</si>
  <si>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</si>
  <si>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</si>
  <si>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</si>
  <si>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</si>
  <si>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</si>
  <si>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</si>
  <si>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</si>
  <si>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</si>
  <si>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</si>
  <si>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</si>
  <si>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</si>
  <si>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</si>
  <si>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</si>
  <si>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</si>
  <si>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</si>
  <si>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</si>
  <si>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</si>
  <si>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</si>
  <si>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</si>
  <si>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</si>
  <si>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</si>
  <si>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</si>
  <si>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</si>
  <si>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</si>
  <si>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</si>
  <si>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</si>
  <si>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</si>
  <si>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</si>
  <si>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</si>
  <si>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</si>
  <si>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</si>
  <si>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</si>
  <si>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</si>
  <si>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</si>
  <si>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</si>
  <si>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</si>
  <si>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</si>
  <si>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</si>
  <si>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</si>
  <si>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</si>
  <si>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</si>
  <si>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</si>
  <si>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</si>
  <si>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</si>
  <si>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</si>
  <si>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</si>
  <si>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</si>
  <si>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</si>
  <si>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</si>
  <si>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</si>
  <si>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</si>
  <si>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</si>
  <si>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</si>
  <si>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</si>
  <si>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</si>
  <si>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</si>
  <si>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</si>
  <si>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</si>
  <si>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</si>
  <si>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</si>
  <si>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</si>
  <si>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</si>
  <si>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</si>
  <si>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</si>
  <si>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</si>
  <si>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</si>
  <si>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</si>
  <si>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</si>
  <si>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</si>
  <si>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</si>
  <si>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</si>
  <si>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</si>
  <si>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</si>
  <si>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</si>
  <si>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</si>
  <si>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</si>
  <si>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</si>
  <si>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</si>
  <si>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</si>
  <si>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</si>
  <si>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</si>
  <si>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</si>
  <si>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</si>
  <si>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</si>
  <si>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</si>
  <si>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</si>
  <si>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</si>
  <si>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</si>
  <si>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</si>
  <si>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</si>
  <si>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</si>
  <si>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</si>
  <si>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</si>
  <si>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</si>
  <si>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</si>
  <si>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</si>
  <si>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</si>
  <si>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</si>
  <si>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</si>
  <si>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</si>
  <si>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</si>
  <si>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</si>
  <si>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</si>
  <si>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</si>
  <si>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</si>
  <si>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</si>
  <si>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</si>
  <si>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</si>
  <si>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</si>
  <si>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</si>
  <si>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</si>
  <si>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</si>
  <si>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</si>
  <si>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</si>
  <si>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</si>
  <si>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</si>
  <si>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</si>
  <si>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</si>
  <si>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</si>
  <si>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</si>
  <si>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</si>
  <si>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</si>
  <si>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</si>
  <si>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</si>
  <si>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</si>
  <si>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</si>
  <si>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</si>
  <si>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</si>
  <si>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</si>
  <si>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</si>
  <si>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</si>
  <si>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</si>
  <si>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</si>
  <si>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</si>
  <si>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</si>
  <si>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</si>
  <si>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</si>
  <si>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</si>
  <si>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</si>
  <si>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</si>
  <si>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</si>
  <si>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</si>
  <si>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</si>
  <si>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</si>
  <si>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</si>
  <si>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</si>
  <si>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</si>
  <si>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</si>
  <si>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</si>
  <si>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</si>
  <si>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</si>
  <si>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</si>
  <si>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</si>
  <si>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</si>
  <si>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</si>
  <si>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</si>
  <si>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</si>
  <si>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</si>
  <si>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</si>
  <si>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</si>
  <si>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</si>
  <si>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</si>
  <si>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</si>
  <si>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</si>
  <si>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</si>
  <si>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</si>
  <si>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</si>
  <si>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</si>
  <si>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</si>
  <si>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</si>
  <si>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</si>
  <si>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</si>
  <si>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</si>
  <si>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</si>
  <si>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</si>
  <si>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</si>
  <si>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</si>
  <si>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</si>
  <si>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</si>
  <si>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</si>
  <si>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</si>
  <si>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</si>
  <si>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</si>
  <si>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</si>
  <si>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</si>
  <si>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</si>
  <si>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</si>
  <si>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</si>
  <si>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</si>
  <si>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</si>
  <si>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</si>
  <si>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</si>
  <si>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</si>
  <si>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</si>
  <si>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</si>
  <si>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</si>
  <si>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</si>
  <si>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</si>
  <si>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</si>
  <si>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</si>
  <si>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</si>
  <si>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</si>
  <si>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</si>
  <si>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</si>
  <si>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</si>
  <si>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</si>
  <si>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</si>
  <si>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</si>
  <si>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</si>
  <si>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</si>
  <si>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</si>
  <si>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</si>
  <si>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</si>
  <si>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</si>
  <si>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</si>
  <si>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</si>
  <si>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</si>
  <si>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</si>
  <si>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</si>
  <si>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</si>
  <si>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</si>
  <si>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</si>
  <si>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</si>
  <si>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</si>
  <si>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</si>
  <si>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</si>
  <si>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</si>
  <si>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</si>
  <si>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</si>
  <si>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</si>
  <si>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</si>
  <si>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</si>
  <si>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</si>
  <si>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</si>
  <si>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</si>
  <si>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</si>
  <si>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</si>
  <si>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</si>
  <si>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</si>
  <si>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</si>
  <si>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</si>
  <si>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</si>
  <si>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</si>
  <si>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</si>
  <si>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</si>
  <si>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</si>
  <si>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</si>
  <si>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</si>
  <si>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</si>
  <si>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</si>
  <si>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</si>
  <si>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</si>
  <si>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</si>
  <si>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</si>
  <si>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</si>
  <si>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</si>
  <si>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</si>
  <si>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</si>
  <si>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</si>
  <si>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</si>
  <si>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</si>
  <si>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</si>
  <si>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</si>
  <si>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</si>
  <si>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</si>
  <si>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</si>
  <si>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</si>
  <si>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</si>
  <si>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</si>
  <si>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</si>
  <si>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</si>
  <si>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</si>
  <si>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</si>
  <si>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</si>
  <si>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</si>
  <si>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</si>
  <si>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</si>
  <si>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</si>
  <si>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</si>
  <si>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</si>
  <si>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</si>
  <si>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</si>
  <si>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</si>
  <si>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</si>
  <si>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</si>
  <si>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</si>
  <si>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</si>
  <si>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</si>
  <si>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</si>
  <si>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</si>
  <si>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</si>
  <si>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</si>
  <si>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</si>
  <si>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</si>
  <si>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</si>
  <si>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</si>
  <si>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</si>
  <si>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</si>
  <si>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</si>
  <si>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</si>
  <si>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</si>
  <si>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</si>
  <si>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</si>
  <si>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</si>
  <si>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</si>
  <si>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</si>
  <si>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</si>
  <si>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</si>
  <si>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</si>
  <si>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</si>
  <si>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</si>
  <si>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</si>
  <si>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</si>
  <si>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</si>
  <si>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</si>
  <si>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</si>
  <si>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</si>
  <si>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</si>
  <si>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</si>
  <si>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</si>
  <si>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</si>
  <si>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</si>
  <si>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</si>
  <si>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</si>
  <si>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</si>
  <si>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</si>
  <si>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</si>
  <si>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</si>
  <si>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</si>
  <si>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</si>
  <si>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</si>
  <si>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</si>
  <si>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</si>
  <si>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</si>
  <si>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</si>
  <si>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</si>
  <si>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</si>
  <si>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</si>
  <si>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</si>
  <si>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</si>
  <si>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</si>
  <si>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</si>
  <si>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</si>
  <si>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</si>
  <si>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</si>
  <si>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</si>
  <si>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</si>
  <si>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</si>
  <si>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</si>
  <si>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</si>
  <si>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</si>
  <si>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</si>
  <si>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</si>
  <si>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</si>
  <si>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</si>
  <si>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</si>
  <si>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</si>
  <si>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</si>
  <si>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</si>
  <si>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</si>
  <si>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</si>
  <si>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</si>
  <si>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</si>
  <si>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</si>
  <si>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</si>
  <si>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</si>
  <si>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</si>
  <si>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</si>
  <si>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</si>
  <si>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</si>
  <si>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</si>
  <si>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</si>
  <si>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</si>
  <si>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</si>
  <si>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</si>
  <si>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</si>
  <si>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</si>
  <si>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</si>
  <si>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</si>
  <si>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</si>
  <si>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</si>
  <si>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</si>
  <si>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</si>
  <si>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</si>
  <si>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</si>
  <si>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</si>
  <si>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</si>
  <si>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</si>
  <si>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</si>
  <si>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</si>
  <si>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</si>
  <si>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</si>
  <si>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</si>
  <si>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</si>
  <si>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</si>
  <si>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</si>
  <si>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</si>
  <si>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</si>
  <si>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</si>
  <si>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</si>
  <si>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</si>
  <si>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</si>
  <si>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</si>
  <si>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</si>
  <si>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</si>
  <si>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</si>
  <si>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</si>
  <si>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</si>
  <si>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</si>
  <si>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</si>
  <si>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</si>
  <si>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</si>
  <si>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</si>
  <si>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</si>
  <si>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</si>
  <si>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</si>
  <si>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</si>
  <si>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</si>
  <si>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</si>
  <si>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</si>
  <si>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</si>
  <si>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</si>
  <si>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</si>
  <si>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</si>
  <si>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</si>
  <si>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</si>
  <si>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</si>
  <si>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</si>
  <si>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</si>
  <si>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</si>
  <si>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</si>
  <si>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</si>
  <si>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</si>
  <si>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</si>
  <si>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</si>
  <si>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</si>
  <si>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</si>
  <si>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</si>
  <si>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</si>
  <si>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</si>
  <si>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</si>
  <si>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</si>
  <si>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</si>
  <si>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</si>
  <si>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</si>
  <si>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</si>
  <si>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</si>
  <si>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</si>
  <si>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</si>
  <si>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</si>
  <si>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</si>
  <si>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</si>
  <si>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</si>
  <si>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</si>
  <si>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</si>
  <si>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</si>
  <si>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</si>
  <si>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</si>
  <si>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</si>
  <si>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</si>
  <si>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</si>
  <si>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</si>
  <si>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</si>
  <si>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</si>
  <si>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</si>
  <si>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</si>
  <si>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</si>
  <si>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</si>
  <si>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</si>
  <si>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</si>
  <si>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</si>
  <si>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</si>
  <si>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</si>
  <si>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</si>
  <si>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</si>
  <si>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</si>
  <si>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</si>
  <si>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</si>
  <si>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</si>
  <si>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</si>
  <si>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</si>
  <si>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</si>
  <si>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</si>
  <si>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</si>
  <si>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</si>
  <si>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</si>
  <si>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</si>
  <si>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</si>
  <si>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</si>
  <si>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</si>
  <si>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</si>
  <si>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</si>
  <si>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</si>
  <si>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</si>
  <si>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</si>
  <si>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</si>
  <si>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</si>
  <si>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</si>
  <si>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</si>
  <si>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</si>
  <si>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</si>
  <si>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</si>
  <si>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</si>
  <si>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</si>
  <si>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</si>
  <si>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</si>
  <si>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</si>
  <si>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</si>
  <si>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</si>
  <si>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</si>
  <si>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</si>
  <si>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</si>
  <si>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</si>
  <si>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</si>
  <si>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</si>
  <si>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</si>
  <si>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</si>
  <si>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</si>
  <si>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</si>
  <si>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</si>
  <si>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</si>
  <si>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</si>
  <si>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</si>
  <si>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</si>
  <si>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</si>
  <si>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</si>
  <si>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</si>
  <si>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</si>
  <si>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</si>
  <si>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</si>
  <si>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</si>
  <si>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</si>
  <si>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</si>
  <si>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</si>
  <si>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</si>
  <si>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</si>
  <si>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</si>
  <si>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</si>
  <si>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</si>
  <si>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</si>
  <si>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</si>
  <si>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</si>
  <si>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</si>
  <si>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</si>
  <si>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</si>
  <si>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</si>
  <si>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</si>
  <si>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</si>
  <si>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</si>
  <si>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</si>
  <si>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</si>
  <si>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</si>
  <si>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</si>
  <si>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</si>
  <si>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</si>
  <si>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</si>
  <si>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</si>
  <si>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</si>
  <si>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</si>
  <si>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</si>
  <si>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</si>
  <si>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</si>
  <si>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</si>
  <si>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</si>
  <si>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</si>
  <si>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</si>
  <si>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</si>
  <si>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</si>
  <si>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</si>
  <si>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</si>
  <si>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</si>
  <si>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</si>
  <si>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</si>
  <si>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</si>
  <si>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</si>
  <si>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</si>
  <si>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</si>
  <si>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</si>
  <si>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</si>
  <si>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</si>
  <si>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</si>
  <si>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</si>
  <si>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</si>
  <si>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</si>
  <si>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</si>
  <si>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</si>
  <si>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</si>
  <si>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</si>
  <si>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</si>
  <si>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</si>
  <si>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</si>
  <si>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</si>
  <si>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</si>
  <si>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</si>
  <si>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</si>
  <si>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</si>
  <si>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</si>
  <si>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</si>
  <si>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</si>
  <si>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</si>
  <si>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</si>
  <si>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</si>
  <si>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</si>
  <si>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</si>
  <si>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</si>
  <si>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</si>
  <si>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</si>
  <si>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</si>
  <si>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</si>
  <si>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</si>
  <si>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</si>
  <si>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</si>
  <si>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</si>
  <si>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</si>
  <si>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</si>
  <si>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</si>
  <si>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</si>
  <si>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</si>
  <si>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</si>
  <si>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</si>
  <si>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</si>
  <si>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</si>
  <si>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</si>
  <si>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</si>
  <si>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</si>
  <si>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</si>
  <si>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</si>
  <si>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</si>
  <si>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</si>
  <si>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</si>
  <si>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</si>
  <si>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</si>
  <si>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</si>
  <si>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</si>
  <si>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</si>
  <si>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</si>
  <si>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</si>
  <si>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</si>
  <si>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</si>
  <si>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</si>
  <si>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</si>
  <si>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</si>
  <si>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</si>
  <si>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</si>
  <si>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</si>
  <si>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</si>
  <si>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</si>
  <si>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</si>
  <si>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</si>
  <si>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</si>
  <si>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</si>
  <si>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</si>
  <si>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</si>
  <si>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</si>
  <si>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</si>
  <si>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</si>
  <si>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</si>
  <si>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</si>
  <si>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</si>
  <si>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</si>
  <si>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</si>
  <si>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</si>
  <si>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</si>
  <si>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</si>
  <si>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</si>
  <si>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</si>
  <si>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</si>
  <si>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</si>
  <si>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</si>
  <si>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</si>
  <si>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</si>
  <si>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</si>
  <si>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</si>
  <si>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</si>
  <si>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</si>
  <si>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</si>
  <si>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</si>
  <si>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</si>
  <si>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</si>
  <si>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</si>
  <si>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</si>
  <si>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</si>
  <si>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</si>
  <si>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</si>
  <si>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</si>
  <si>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</si>
  <si>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</si>
  <si>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</si>
  <si>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</si>
  <si>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</si>
  <si>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</si>
  <si>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</si>
  <si>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</si>
  <si>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</si>
  <si>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</si>
  <si>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</si>
  <si>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</si>
  <si>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</si>
  <si>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</si>
  <si>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</si>
  <si>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</si>
  <si>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</si>
  <si>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</si>
  <si>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</si>
  <si>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</si>
  <si>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</si>
  <si>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</si>
  <si>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</si>
  <si>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</si>
  <si>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</si>
  <si>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</si>
  <si>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</si>
  <si>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</si>
  <si>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</si>
  <si>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</si>
  <si>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</si>
  <si>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</si>
  <si>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</si>
  <si>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</si>
  <si>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</si>
  <si>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</si>
  <si>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</si>
  <si>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</si>
  <si>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</si>
  <si>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</si>
  <si>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</si>
  <si>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</si>
  <si>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</si>
  <si>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</si>
  <si>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</si>
  <si>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</si>
  <si>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</si>
  <si>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</si>
  <si>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</si>
  <si>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</si>
  <si>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</si>
  <si>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</si>
  <si>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</si>
  <si>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</si>
  <si>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</si>
  <si>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</si>
  <si>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</si>
  <si>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</si>
  <si>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</si>
  <si>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</si>
  <si>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</si>
  <si>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</si>
  <si>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</si>
  <si>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</si>
  <si>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</si>
  <si>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</si>
  <si>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</si>
  <si>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</si>
  <si>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</si>
  <si>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</si>
  <si>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</si>
  <si>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</si>
  <si>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</si>
  <si>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</si>
  <si>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</si>
  <si>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</si>
  <si>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</si>
  <si>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</si>
  <si>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</si>
  <si>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</si>
  <si>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</si>
  <si>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</si>
  <si>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</si>
  <si>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</si>
  <si>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</si>
  <si>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</si>
  <si>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</si>
  <si>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</si>
  <si>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</si>
  <si>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</si>
  <si>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</si>
  <si>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</si>
  <si>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</si>
  <si>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</si>
  <si>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</si>
  <si>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</si>
  <si>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</si>
  <si>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</si>
  <si>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</si>
  <si>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</si>
  <si>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</si>
  <si>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</si>
  <si>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</si>
  <si>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</si>
  <si>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</si>
  <si>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</si>
  <si>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</si>
  <si>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</si>
  <si>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</si>
  <si>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</si>
  <si>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</si>
  <si>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</si>
  <si>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</si>
  <si>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</si>
  <si>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</si>
  <si>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</si>
  <si>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</si>
  <si>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</si>
  <si>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</si>
  <si>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</si>
  <si>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</si>
  <si>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</si>
  <si>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</si>
  <si>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</si>
  <si>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</si>
  <si>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</si>
  <si>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</si>
  <si>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</si>
  <si>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</si>
  <si>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</si>
  <si>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</si>
  <si>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</si>
  <si>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</si>
  <si>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</si>
  <si>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</si>
  <si>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</si>
  <si>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</si>
  <si>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</si>
  <si>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</si>
  <si>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</si>
  <si>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</si>
  <si>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</si>
  <si>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</si>
  <si>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</si>
  <si>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</si>
  <si>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</si>
  <si>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</si>
  <si>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</si>
  <si>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</si>
  <si>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</si>
  <si>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</si>
  <si>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</si>
  <si>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</si>
  <si>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</si>
  <si>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</si>
  <si>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</si>
  <si>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</si>
  <si>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</si>
  <si>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</si>
  <si>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</si>
  <si>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</si>
  <si>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</si>
  <si>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</si>
  <si>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</si>
  <si>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</si>
  <si>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</si>
  <si>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</si>
  <si>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</si>
  <si>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</si>
  <si>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</si>
  <si>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</si>
  <si>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</si>
  <si>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</si>
  <si>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</si>
  <si>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</si>
  <si>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</si>
  <si>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</si>
  <si>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</si>
  <si>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</si>
  <si>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</si>
  <si>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</si>
  <si>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</si>
  <si>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</si>
  <si>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</si>
  <si>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</si>
  <si>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</si>
  <si>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</si>
  <si>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</si>
  <si>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</si>
  <si>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</si>
  <si>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</si>
  <si>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</si>
  <si>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</si>
  <si>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</si>
  <si>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</si>
  <si>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</si>
  <si>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</si>
  <si>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</si>
  <si>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</si>
  <si>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</si>
  <si>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</si>
  <si>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</si>
  <si>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</si>
  <si>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</si>
  <si>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</si>
  <si>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</si>
  <si>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</si>
  <si>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</si>
  <si>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</si>
  <si>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</si>
  <si>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</si>
  <si>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</si>
  <si>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</si>
  <si>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</si>
  <si>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</si>
  <si>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</si>
  <si>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</si>
  <si>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</si>
  <si>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</si>
  <si>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</si>
  <si>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</si>
  <si>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</si>
  <si>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</si>
  <si>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</si>
  <si>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</si>
  <si>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</si>
  <si>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</si>
  <si>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</si>
  <si>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</si>
  <si>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</si>
  <si>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</si>
  <si>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</si>
  <si>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</si>
  <si>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</si>
  <si>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</si>
  <si>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</si>
  <si>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</si>
  <si>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</si>
  <si>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</si>
  <si>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</si>
  <si>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</si>
  <si>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</si>
  <si>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</si>
  <si>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</si>
  <si>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</si>
  <si>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</si>
  <si>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</si>
  <si>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</si>
  <si>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</si>
  <si>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</si>
  <si>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</si>
  <si>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</si>
  <si>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</si>
  <si>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</si>
  <si>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</si>
  <si>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</si>
  <si>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</si>
  <si>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</si>
  <si>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</si>
  <si>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</si>
  <si>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</si>
  <si>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</si>
  <si>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</si>
  <si>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</si>
  <si>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</si>
  <si>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</si>
  <si>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</si>
  <si>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</si>
  <si>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</si>
  <si>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</si>
  <si>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</si>
  <si>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</si>
  <si>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</si>
  <si>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</si>
  <si>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</si>
  <si>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</si>
  <si>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</si>
  <si>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</si>
  <si>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</si>
  <si>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</si>
  <si>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</si>
  <si>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</si>
  <si>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</si>
  <si>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</si>
  <si>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</si>
  <si>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</si>
  <si>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</si>
  <si>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</si>
  <si>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</si>
  <si>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</si>
  <si>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</si>
  <si>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</si>
  <si>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</si>
  <si>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</si>
  <si>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</si>
  <si>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</si>
  <si>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</si>
  <si>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</si>
  <si>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</si>
  <si>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</si>
  <si>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</si>
  <si>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</si>
  <si>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</si>
  <si>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</si>
  <si>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</si>
  <si>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</si>
  <si>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</si>
  <si>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</si>
  <si>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</si>
  <si>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</si>
  <si>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</si>
  <si>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</si>
  <si>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</si>
  <si>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</si>
  <si>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</si>
  <si>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</si>
  <si>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</si>
  <si>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</si>
  <si>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</si>
  <si>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</si>
  <si>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</si>
  <si>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</si>
  <si>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</si>
  <si>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</si>
  <si>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</si>
  <si>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</si>
  <si>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</si>
  <si>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</si>
  <si>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</si>
  <si>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</si>
  <si>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</si>
  <si>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</si>
  <si>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</si>
  <si>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</si>
  <si>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</si>
  <si>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</si>
  <si>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</si>
  <si>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</si>
  <si>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</si>
  <si>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</si>
  <si>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</si>
  <si>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</si>
  <si>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</si>
  <si>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</si>
  <si>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</si>
  <si>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</si>
  <si>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</si>
  <si>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</si>
  <si>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</si>
  <si>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</si>
  <si>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</si>
  <si>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</si>
  <si>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</si>
  <si>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</si>
  <si>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</si>
  <si>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</si>
  <si>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</si>
  <si>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</si>
  <si>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</si>
  <si>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</si>
  <si>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</si>
  <si>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</si>
  <si>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</si>
  <si>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</si>
  <si>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</si>
  <si>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</si>
  <si>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</si>
  <si>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</si>
  <si>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</si>
  <si>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</si>
  <si>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</si>
  <si>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</si>
  <si>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</si>
  <si>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</si>
  <si>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</si>
  <si>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</si>
  <si>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</si>
  <si>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</si>
  <si>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</si>
  <si>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</si>
  <si>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</si>
  <si>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</si>
  <si>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</si>
  <si>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</si>
  <si>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</si>
  <si>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</si>
  <si>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</si>
  <si>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</si>
  <si>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</si>
  <si>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</si>
  <si>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</si>
  <si>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</si>
  <si>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</si>
  <si>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</si>
  <si>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</si>
  <si>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</si>
  <si>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</si>
  <si>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</si>
  <si>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</si>
  <si>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</si>
  <si>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</si>
  <si>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</si>
  <si>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</si>
  <si>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</si>
  <si>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</si>
  <si>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</si>
  <si>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</si>
  <si>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</si>
  <si>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</si>
  <si>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</si>
  <si>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</si>
  <si>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</si>
  <si>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</si>
  <si>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</si>
  <si>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</si>
  <si>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</si>
  <si>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</si>
  <si>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</si>
  <si>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</si>
  <si>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</si>
  <si>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</si>
  <si>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</si>
  <si>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</si>
  <si>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</si>
  <si>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</si>
  <si>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</si>
  <si>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</si>
  <si>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</si>
  <si>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</si>
  <si>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</si>
  <si>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</si>
  <si>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</si>
  <si>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</si>
  <si>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</si>
  <si>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</si>
  <si>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</si>
  <si>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</si>
  <si>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</si>
  <si>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</si>
  <si>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</si>
  <si>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</si>
  <si>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</si>
  <si>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</si>
  <si>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</si>
  <si>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</si>
  <si>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</si>
  <si>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</si>
  <si>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</si>
  <si>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</si>
  <si>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</si>
  <si>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</si>
  <si>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</si>
  <si>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</si>
  <si>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</si>
  <si>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</si>
  <si>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</si>
  <si>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</si>
  <si>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</si>
  <si>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</si>
  <si>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</si>
  <si>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</si>
  <si>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</si>
  <si>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</si>
  <si>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</si>
  <si>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</si>
  <si>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</si>
  <si>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</si>
  <si>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</si>
  <si>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</si>
  <si>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</si>
  <si>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</si>
  <si>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</si>
  <si>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</si>
  <si>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</si>
  <si>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</si>
  <si>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</si>
  <si>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</si>
  <si>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</si>
  <si>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</si>
  <si>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</si>
  <si>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</si>
  <si>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</si>
  <si>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</si>
  <si>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</si>
  <si>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</si>
  <si>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</si>
  <si>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</si>
  <si>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</si>
  <si>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</si>
  <si>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</si>
  <si>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</si>
  <si>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</si>
  <si>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</si>
  <si>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</si>
  <si>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</si>
  <si>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</si>
  <si>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</si>
  <si>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</si>
  <si>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</si>
  <si>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</si>
  <si>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</si>
  <si>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</si>
  <si>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</si>
  <si>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</si>
  <si>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</si>
  <si>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</si>
  <si>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</si>
  <si>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</si>
  <si>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</si>
  <si>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</si>
  <si>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</si>
  <si>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</si>
  <si>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</si>
  <si>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</si>
  <si>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</si>
  <si>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</si>
  <si>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</si>
  <si>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</si>
  <si>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</si>
  <si>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</si>
  <si>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</si>
  <si>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</si>
  <si>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</si>
  <si>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</si>
  <si>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</si>
  <si>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</si>
  <si>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</si>
  <si>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</si>
  <si>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</si>
  <si>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</si>
  <si>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</si>
  <si>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</si>
  <si>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</si>
  <si>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</si>
  <si>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</si>
  <si>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</si>
  <si>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</si>
  <si>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</si>
  <si>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</si>
  <si>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</si>
  <si>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</si>
  <si>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</si>
  <si>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</si>
  <si>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</si>
  <si>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</si>
  <si>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</si>
  <si>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</si>
  <si>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</si>
  <si>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</si>
  <si>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</si>
  <si>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</si>
  <si>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</si>
  <si>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</si>
  <si>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</si>
  <si>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</si>
  <si>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</si>
  <si>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</si>
  <si>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</si>
  <si>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</si>
  <si>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</si>
  <si>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</si>
  <si>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</si>
  <si>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</si>
  <si>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</si>
  <si>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</si>
  <si>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</si>
  <si>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</si>
  <si>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</si>
  <si>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</si>
  <si>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</si>
  <si>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</si>
  <si>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</si>
  <si>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</si>
  <si>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</si>
  <si>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</si>
  <si>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</si>
  <si>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</si>
  <si>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</si>
  <si>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</si>
  <si>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</si>
  <si>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</si>
  <si>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</si>
  <si>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</si>
  <si>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</si>
  <si>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</si>
  <si>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</si>
  <si>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</si>
  <si>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</si>
  <si>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</si>
  <si>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</si>
  <si>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</si>
  <si>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</si>
  <si>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</si>
  <si>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</si>
  <si>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</si>
  <si>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</si>
  <si>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</si>
  <si>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</si>
  <si>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</si>
  <si>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</si>
  <si>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</si>
  <si>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</si>
  <si>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</si>
  <si>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</si>
  <si>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</si>
  <si>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</si>
  <si>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</si>
  <si>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</si>
  <si>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</si>
  <si>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</si>
  <si>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</si>
  <si>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</si>
  <si>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</si>
  <si>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</si>
  <si>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</si>
  <si>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</si>
  <si>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</si>
  <si>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</si>
  <si>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</si>
  <si>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</si>
  <si>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</si>
  <si>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</si>
  <si>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</si>
  <si>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</si>
  <si>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</si>
  <si>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</si>
  <si>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</si>
  <si>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</si>
  <si>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</si>
  <si>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</si>
  <si>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</si>
  <si>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</si>
  <si>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</si>
  <si>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</si>
  <si>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</si>
  <si>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</si>
  <si>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</si>
  <si>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</si>
  <si>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</si>
  <si>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</si>
  <si>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</si>
  <si>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</si>
  <si>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</si>
  <si>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</si>
  <si>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</si>
  <si>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</si>
  <si>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</si>
  <si>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</si>
  <si>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</si>
  <si>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</si>
  <si>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</si>
  <si>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</si>
  <si>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</si>
  <si>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</si>
  <si>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</si>
  <si>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</si>
  <si>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</si>
  <si>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</si>
  <si>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</si>
  <si>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</si>
  <si>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</si>
  <si>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</si>
  <si>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</si>
  <si>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</si>
  <si>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</si>
  <si>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</si>
  <si>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</si>
  <si>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</si>
  <si>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</si>
  <si>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</si>
  <si>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</si>
  <si>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</si>
  <si>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</si>
  <si>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</si>
  <si>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</si>
  <si>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</si>
  <si>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</si>
  <si>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</si>
  <si>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</si>
  <si>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</si>
  <si>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</si>
  <si>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</si>
  <si>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</si>
  <si>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</si>
  <si>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</si>
  <si>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</si>
  <si>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</si>
  <si>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</si>
  <si>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</si>
  <si>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</si>
  <si>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</si>
  <si>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</si>
  <si>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</si>
  <si>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</si>
  <si>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</si>
  <si>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</si>
  <si>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</si>
  <si>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</si>
  <si>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</si>
  <si>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</si>
  <si>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</si>
  <si>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</si>
  <si>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</si>
  <si>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</si>
  <si>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</si>
  <si>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</si>
  <si>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</si>
  <si>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</si>
  <si>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</si>
  <si>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</si>
  <si>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</si>
  <si>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</si>
  <si>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</si>
  <si>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</si>
  <si>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</si>
  <si>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</si>
  <si>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</si>
  <si>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</si>
  <si>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</si>
  <si>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</si>
  <si>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</si>
  <si>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</si>
  <si>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</si>
  <si>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</si>
  <si>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</si>
  <si>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</si>
  <si>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</si>
  <si>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</si>
  <si>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</si>
  <si>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</si>
  <si>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</si>
  <si>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</si>
  <si>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</si>
  <si>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</si>
  <si>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</si>
  <si>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</si>
  <si>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</si>
  <si>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</si>
  <si>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</si>
  <si>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</si>
  <si>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</si>
  <si>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</si>
  <si>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</si>
  <si>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</si>
  <si>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</si>
  <si>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</si>
  <si>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</si>
  <si>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</si>
  <si>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</si>
  <si>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</si>
  <si>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</si>
  <si>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</si>
  <si>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</si>
  <si>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</si>
  <si>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</si>
  <si>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</si>
  <si>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</si>
  <si>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</si>
  <si>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</si>
  <si>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</si>
  <si>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</si>
  <si>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</si>
  <si>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</si>
  <si>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</si>
  <si>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</si>
  <si>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</si>
  <si>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</si>
  <si>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</si>
  <si>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</si>
  <si>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</si>
  <si>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</si>
  <si>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</si>
  <si>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</si>
  <si>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</si>
  <si>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</si>
  <si>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</si>
  <si>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</si>
  <si>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</si>
  <si>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</si>
  <si>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</si>
  <si>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</si>
  <si>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</si>
  <si>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</si>
  <si>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</si>
  <si>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</si>
  <si>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</si>
  <si>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</si>
  <si>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</si>
  <si>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</si>
  <si>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</si>
  <si>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</si>
  <si>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</si>
  <si>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</si>
  <si>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</si>
  <si>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</si>
  <si>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</si>
  <si>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</si>
  <si>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</si>
  <si>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</si>
  <si>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</si>
  <si>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</si>
  <si>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</si>
  <si>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</si>
  <si>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</si>
  <si>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</si>
  <si>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</si>
  <si>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</si>
  <si>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</si>
  <si>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</si>
  <si>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</si>
  <si>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</si>
  <si>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</si>
  <si>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</si>
  <si>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</si>
  <si>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</si>
  <si>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</si>
  <si>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</si>
  <si>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</si>
  <si>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</si>
  <si>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</si>
  <si>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</si>
  <si>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</si>
  <si>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</si>
  <si>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</si>
  <si>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</si>
  <si>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</si>
  <si>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</si>
  <si>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</si>
  <si>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</si>
  <si>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</si>
  <si>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</si>
  <si>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</si>
  <si>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</si>
  <si>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</si>
  <si>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</si>
  <si>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</si>
  <si>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</si>
  <si>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</si>
  <si>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</si>
  <si>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</si>
  <si>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</si>
  <si>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</si>
  <si>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</si>
  <si>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</si>
  <si>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</si>
  <si>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</si>
  <si>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</si>
  <si>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</si>
  <si>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</si>
  <si>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</si>
  <si>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</si>
  <si>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</si>
  <si>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</si>
  <si>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</si>
  <si>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</si>
  <si>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</si>
  <si>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</si>
  <si>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</si>
  <si>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</si>
  <si>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</si>
  <si>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</si>
  <si>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</si>
  <si>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</si>
  <si>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</si>
  <si>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</si>
  <si>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</si>
  <si>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</si>
  <si>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</si>
  <si>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</si>
  <si>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</si>
  <si>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</si>
  <si>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</si>
  <si>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</si>
  <si>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</si>
  <si>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</si>
  <si>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</si>
  <si>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</si>
  <si>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</si>
  <si>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</si>
  <si>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</si>
  <si>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</si>
  <si>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</si>
  <si>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</si>
  <si>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</si>
  <si>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</si>
  <si>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</si>
  <si>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</si>
  <si>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</si>
  <si>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</si>
  <si>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</si>
  <si>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</si>
  <si>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</si>
  <si>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</si>
  <si>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</si>
  <si>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</si>
  <si>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</si>
  <si>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</si>
  <si>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</si>
  <si>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</si>
  <si>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</si>
  <si>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</si>
  <si>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</si>
  <si>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</si>
  <si>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</si>
  <si>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</si>
  <si>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</si>
  <si>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</si>
  <si>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</si>
  <si>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</si>
  <si>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</si>
  <si>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</si>
  <si>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</si>
  <si>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</si>
  <si>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</si>
  <si>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</si>
  <si>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</si>
  <si>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</si>
  <si>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</si>
  <si>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</si>
  <si>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</si>
  <si>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</si>
  <si>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</si>
  <si>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</si>
  <si>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</si>
  <si>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</si>
  <si>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</si>
  <si>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</si>
  <si>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</si>
  <si>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</si>
  <si>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</si>
  <si>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</si>
  <si>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</si>
  <si>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</si>
  <si>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</si>
  <si>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</si>
  <si>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</si>
  <si>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</si>
  <si>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</si>
  <si>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</si>
  <si>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</si>
  <si>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</si>
  <si>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</si>
  <si>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</si>
  <si>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</si>
  <si>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</si>
  <si>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</si>
  <si>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</si>
  <si>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</si>
  <si>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</si>
  <si>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</si>
  <si>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</si>
  <si>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</si>
  <si>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</si>
  <si>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</si>
  <si>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</si>
  <si>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</si>
  <si>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</si>
  <si>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</si>
  <si>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</si>
  <si>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</si>
  <si>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</si>
  <si>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</si>
  <si>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</si>
  <si>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</si>
  <si>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</si>
  <si>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</si>
  <si>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</si>
  <si>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</si>
  <si>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</si>
  <si>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</si>
  <si>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</si>
  <si>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</si>
  <si>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</si>
  <si>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</si>
  <si>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</si>
  <si>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</si>
  <si>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</si>
  <si>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</si>
  <si>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</si>
  <si>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</si>
  <si>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</si>
  <si>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</si>
  <si>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</si>
  <si>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</si>
  <si>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</si>
  <si>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</si>
  <si>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</si>
  <si>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</si>
  <si>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</si>
  <si>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</si>
  <si>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</si>
  <si>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</si>
  <si>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</si>
  <si>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</si>
  <si>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</si>
  <si>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</si>
  <si>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</si>
  <si>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</si>
  <si>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</si>
  <si>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</si>
  <si>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</si>
  <si>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</si>
  <si>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</si>
  <si>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</si>
  <si>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</si>
  <si>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</si>
  <si>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</si>
  <si>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</si>
  <si>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</si>
  <si>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</si>
  <si>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</si>
  <si>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</si>
  <si>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</si>
  <si>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</si>
  <si>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</si>
  <si>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</si>
  <si>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</si>
  <si>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</si>
  <si>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</si>
  <si>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</si>
  <si>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</si>
  <si>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</si>
  <si>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</si>
  <si>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</si>
  <si>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</si>
  <si>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</si>
  <si>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</si>
  <si>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</si>
  <si>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</si>
  <si>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</si>
  <si>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</si>
  <si>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</si>
  <si>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</si>
  <si>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</si>
  <si>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</si>
  <si>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</si>
  <si>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</si>
  <si>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</si>
  <si>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</si>
  <si>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</si>
  <si>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</si>
  <si>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</si>
  <si>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</si>
  <si>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</si>
  <si>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</si>
  <si>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</si>
  <si>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</si>
  <si>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</si>
  <si>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</si>
  <si>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</si>
  <si>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</si>
  <si>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</si>
  <si>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</si>
  <si>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</si>
  <si>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</si>
  <si>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</si>
  <si>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</si>
  <si>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</si>
  <si>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</si>
  <si>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</si>
  <si>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</si>
  <si>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</si>
  <si>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</si>
  <si>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</si>
  <si>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</si>
  <si>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</si>
  <si>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</si>
  <si>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</si>
  <si>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</si>
  <si>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</si>
  <si>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</si>
  <si>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</si>
  <si>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</si>
  <si>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</si>
  <si>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</si>
  <si>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</si>
  <si>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</si>
  <si>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</si>
  <si>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</si>
  <si>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</si>
  <si>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</si>
  <si>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</si>
  <si>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</si>
  <si>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</si>
  <si>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</si>
  <si>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</si>
  <si>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</si>
  <si>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</si>
  <si>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</si>
  <si>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</si>
  <si>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</si>
  <si>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</si>
  <si>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</si>
  <si>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</si>
  <si>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</si>
  <si>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</si>
  <si>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</si>
  <si>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</si>
  <si>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</si>
  <si>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</si>
  <si>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</si>
  <si>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</si>
  <si>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</si>
  <si>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</si>
  <si>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</si>
  <si>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</si>
  <si>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</si>
  <si>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</si>
  <si>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</si>
  <si>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</si>
  <si>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</si>
  <si>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</si>
  <si>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</si>
  <si>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</si>
  <si>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</si>
  <si>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</si>
  <si>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</si>
  <si>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</si>
  <si>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</si>
  <si>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</si>
  <si>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</si>
  <si>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</si>
  <si>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</si>
  <si>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</si>
  <si>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</si>
  <si>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</si>
  <si>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</si>
  <si>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</si>
  <si>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</si>
  <si>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</si>
  <si>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</si>
  <si>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</si>
  <si>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</si>
  <si>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</si>
  <si>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</si>
  <si>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</si>
  <si>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</si>
  <si>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</si>
  <si>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</si>
  <si>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</si>
  <si>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</si>
  <si>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</si>
  <si>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</si>
  <si>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</si>
  <si>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</si>
  <si>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</si>
  <si>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</si>
  <si>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</si>
  <si>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</si>
  <si>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</si>
  <si>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</si>
  <si>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</si>
  <si>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</si>
  <si>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</si>
  <si>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</si>
  <si>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</si>
  <si>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</si>
  <si>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</si>
  <si>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</si>
  <si>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</si>
  <si>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</si>
  <si>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</si>
  <si>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</si>
  <si>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</si>
  <si>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</si>
  <si>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</si>
  <si>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</si>
  <si>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</si>
  <si>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</si>
  <si>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</si>
  <si>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</si>
  <si>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</si>
  <si>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</si>
  <si>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</si>
  <si>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</si>
  <si>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</si>
  <si>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</si>
  <si>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</si>
  <si>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</si>
  <si>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</si>
  <si>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</si>
  <si>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</si>
  <si>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</si>
  <si>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</si>
  <si>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</si>
  <si>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</si>
  <si>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</si>
  <si>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</si>
  <si>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</si>
  <si>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</si>
  <si>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</si>
  <si>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</si>
  <si>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</si>
  <si>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</si>
  <si>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</si>
  <si>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</si>
  <si>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</si>
  <si>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</si>
  <si>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</si>
  <si>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</si>
  <si>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</si>
  <si>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</si>
  <si>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</si>
  <si>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</si>
  <si>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</si>
  <si>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</si>
  <si>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</si>
  <si>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</si>
  <si>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</si>
  <si>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</si>
  <si>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</si>
  <si>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</si>
  <si>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</si>
  <si>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</si>
  <si>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</si>
  <si>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</si>
  <si>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</si>
  <si>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</si>
  <si>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</si>
  <si>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</si>
  <si>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</si>
  <si>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</si>
  <si>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</si>
  <si>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</si>
  <si>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</si>
  <si>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</si>
  <si>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</si>
  <si>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</si>
  <si>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</si>
  <si>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</si>
  <si>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</si>
  <si>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</si>
  <si>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</si>
  <si>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</si>
  <si>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</si>
  <si>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</si>
  <si>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</si>
  <si>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</si>
  <si>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</si>
  <si>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</si>
  <si>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</si>
  <si>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</si>
  <si>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</si>
  <si>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</si>
  <si>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</si>
  <si>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</si>
  <si>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</si>
  <si>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</si>
  <si>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</si>
  <si>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</si>
  <si>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</si>
  <si>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</si>
  <si>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</si>
  <si>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</si>
  <si>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</si>
  <si>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</si>
  <si>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</si>
  <si>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</si>
  <si>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</si>
  <si>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</si>
  <si>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</si>
  <si>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</si>
  <si>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</si>
  <si>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</si>
  <si>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</si>
  <si>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</si>
  <si>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</si>
  <si>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</si>
  <si>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</si>
  <si>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</si>
  <si>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</si>
  <si>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</si>
  <si>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</si>
  <si>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</si>
  <si>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</si>
  <si>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</si>
  <si>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</si>
  <si>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</si>
  <si>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</si>
  <si>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</si>
  <si>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</si>
  <si>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</si>
  <si>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</si>
  <si>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</si>
  <si>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</si>
  <si>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</si>
  <si>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</si>
  <si>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</si>
  <si>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</si>
  <si>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</si>
  <si>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</si>
  <si>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</si>
  <si>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</si>
  <si>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</si>
  <si>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</si>
  <si>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</si>
  <si>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</si>
  <si>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</si>
  <si>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</si>
  <si>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</si>
  <si>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</si>
  <si>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</si>
  <si>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</si>
  <si>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</si>
  <si>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</si>
  <si>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</si>
  <si>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</si>
  <si>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</si>
  <si>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</si>
  <si>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</si>
  <si>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</si>
  <si>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</si>
  <si>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</si>
  <si>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</si>
  <si>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</si>
  <si>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</si>
  <si>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</si>
  <si>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</si>
  <si>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</si>
  <si>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</si>
  <si>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</si>
  <si>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</si>
  <si>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</si>
  <si>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</si>
  <si>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</si>
  <si>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</si>
  <si>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</si>
  <si>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</si>
  <si>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</si>
  <si>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</si>
  <si>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</si>
  <si>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</si>
  <si>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</si>
  <si>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</si>
  <si>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</si>
  <si>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</si>
  <si>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</si>
  <si>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</si>
  <si>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</si>
  <si>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</si>
  <si>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</si>
  <si>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</si>
  <si>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</si>
  <si>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</si>
  <si>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</si>
  <si>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</si>
  <si>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</si>
  <si>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</si>
  <si>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</si>
  <si>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</si>
  <si>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</si>
  <si>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</si>
  <si>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</si>
  <si>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</si>
  <si>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</si>
  <si>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</si>
  <si>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</si>
  <si>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</si>
  <si>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</si>
  <si>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</si>
  <si>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</si>
  <si>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</si>
  <si>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</si>
  <si>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</si>
  <si>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</si>
  <si>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</si>
  <si>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</si>
  <si>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</si>
  <si>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</si>
  <si>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</si>
  <si>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</si>
  <si>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</si>
  <si>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</si>
  <si>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</si>
  <si>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</si>
  <si>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</si>
  <si>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</si>
  <si>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</si>
  <si>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</si>
  <si>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</si>
  <si>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</si>
  <si>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</si>
  <si>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</si>
  <si>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</si>
  <si>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</si>
  <si>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</si>
  <si>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</si>
  <si>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</si>
  <si>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</si>
  <si>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</si>
  <si>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</si>
  <si>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</si>
  <si>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</si>
  <si>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</si>
  <si>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</si>
  <si>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</si>
  <si>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</si>
  <si>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</si>
  <si>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</si>
  <si>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</si>
  <si>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</si>
  <si>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</si>
  <si>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</si>
  <si>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</si>
  <si>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</si>
  <si>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</si>
  <si>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</si>
  <si>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</si>
  <si>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</si>
  <si>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</si>
  <si>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</si>
  <si>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</si>
  <si>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</si>
  <si>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</si>
  <si>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</si>
  <si>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</si>
  <si>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</si>
  <si>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</si>
  <si>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</si>
  <si>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</si>
  <si>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</si>
  <si>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</si>
  <si>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</si>
  <si>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</si>
  <si>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</si>
  <si>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</si>
  <si>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</si>
  <si>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</si>
  <si>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</si>
  <si>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</si>
  <si>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</si>
  <si>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</si>
  <si>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</si>
  <si>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</si>
  <si>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</si>
  <si>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</si>
  <si>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</si>
  <si>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</si>
  <si>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</si>
  <si>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</si>
  <si>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</si>
  <si>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</si>
  <si>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</si>
  <si>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</si>
  <si>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</si>
  <si>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</si>
  <si>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</si>
  <si>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</si>
  <si>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</si>
  <si>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</si>
  <si>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</si>
  <si>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</si>
  <si>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</si>
  <si>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</si>
  <si>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</si>
  <si>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</si>
  <si>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</si>
  <si>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</si>
  <si>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</si>
  <si>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</si>
  <si>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</si>
  <si>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</si>
  <si>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</si>
  <si>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</si>
  <si>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</si>
  <si>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</si>
  <si>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</si>
  <si>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</si>
  <si>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</si>
  <si>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</si>
  <si>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</si>
  <si>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</si>
  <si>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</si>
  <si>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</si>
  <si>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</si>
  <si>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</si>
  <si>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</si>
  <si>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</si>
  <si>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</si>
  <si>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</si>
  <si>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</si>
  <si>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</si>
  <si>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</si>
  <si>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</si>
  <si>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</si>
  <si>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</si>
  <si>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</si>
  <si>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</si>
  <si>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</si>
  <si>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</si>
  <si>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</si>
  <si>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</si>
  <si>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</si>
  <si>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</si>
  <si>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</si>
  <si>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</si>
  <si>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</si>
  <si>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</si>
  <si>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</si>
  <si>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</si>
  <si>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</si>
  <si>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</si>
  <si>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</si>
  <si>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</si>
  <si>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</si>
  <si>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</si>
  <si>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</si>
  <si>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</si>
  <si>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</si>
  <si>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</si>
  <si>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</si>
  <si>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</si>
  <si>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</si>
  <si>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</si>
  <si>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</si>
  <si>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</si>
  <si>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</si>
  <si>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</si>
  <si>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</si>
  <si>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</si>
  <si>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</si>
  <si>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</si>
  <si>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</si>
  <si>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</si>
  <si>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</si>
  <si>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</si>
  <si>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</si>
  <si>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</si>
  <si>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</si>
  <si>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</si>
  <si>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</si>
  <si>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</si>
  <si>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</si>
  <si>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</si>
  <si>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</si>
  <si>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</si>
  <si>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</si>
  <si>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</si>
  <si>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</si>
  <si>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</si>
  <si>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</si>
  <si>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</si>
  <si>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</si>
  <si>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</si>
  <si>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</si>
  <si>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</si>
  <si>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</si>
  <si>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</si>
  <si>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</si>
  <si>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</si>
  <si>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</si>
  <si>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</si>
  <si>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</si>
  <si>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</si>
  <si>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</si>
  <si>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</si>
  <si>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</si>
  <si>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</si>
  <si>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</si>
  <si>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</si>
  <si>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</si>
  <si>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</si>
  <si>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</si>
  <si>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</si>
  <si>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</si>
  <si>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</si>
  <si>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</si>
  <si>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</si>
  <si>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</si>
  <si>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</si>
  <si>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</si>
  <si>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</si>
  <si>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</si>
  <si>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</si>
  <si>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</si>
  <si>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</si>
  <si>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</si>
  <si>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</si>
  <si>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</si>
  <si>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</si>
  <si>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</si>
  <si>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</si>
  <si>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</si>
  <si>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</si>
  <si>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</si>
  <si>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</si>
  <si>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</si>
  <si>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</si>
  <si>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</si>
  <si>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</si>
  <si>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</si>
  <si>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</si>
  <si>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</si>
  <si>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</si>
  <si>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</si>
  <si>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</si>
  <si>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</si>
  <si>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</si>
  <si>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</si>
  <si>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</si>
  <si>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</si>
  <si>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</si>
  <si>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</si>
  <si>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</si>
  <si>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</si>
  <si>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</si>
  <si>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</si>
  <si>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</si>
  <si>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</si>
  <si>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</si>
  <si>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</si>
  <si>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</si>
  <si>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</si>
  <si>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</si>
  <si>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</si>
  <si>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</si>
  <si>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</si>
  <si>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</si>
  <si>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</si>
  <si>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</si>
  <si>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</si>
  <si>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</si>
  <si>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</si>
  <si>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</si>
  <si>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</si>
  <si>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</si>
  <si>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</si>
  <si>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</si>
  <si>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</si>
  <si>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</si>
  <si>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</si>
  <si>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</si>
  <si>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</si>
  <si>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</si>
  <si>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</si>
  <si>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</si>
  <si>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</si>
  <si>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</si>
  <si>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</si>
  <si>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</si>
  <si>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</si>
  <si>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</si>
  <si>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</si>
  <si>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</si>
  <si>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</si>
  <si>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</si>
  <si>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</si>
  <si>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</si>
  <si>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</si>
  <si>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</si>
  <si>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</si>
  <si>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</si>
  <si>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</si>
  <si>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</si>
  <si>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</si>
  <si>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</si>
  <si>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</si>
  <si>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</si>
  <si>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</si>
  <si>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</si>
  <si>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</si>
  <si>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</si>
  <si>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</si>
  <si>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</si>
  <si>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</si>
  <si>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</si>
  <si>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</si>
  <si>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</si>
  <si>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</si>
  <si>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</si>
  <si>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</si>
  <si>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</si>
  <si>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</si>
  <si>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</si>
  <si>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</si>
  <si>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</si>
  <si>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</si>
  <si>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</si>
  <si>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</si>
  <si>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</si>
  <si>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</si>
  <si>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</si>
  <si>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</si>
  <si>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</si>
  <si>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</si>
  <si>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</si>
  <si>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</si>
  <si>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</si>
  <si>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</si>
  <si>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</si>
  <si>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</si>
  <si>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</si>
  <si>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</si>
  <si>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</si>
  <si>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</si>
  <si>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</si>
  <si>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</si>
  <si>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</si>
  <si>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</si>
  <si>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</si>
  <si>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</si>
  <si>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</si>
  <si>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</si>
  <si>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</si>
  <si>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</si>
  <si>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</si>
  <si>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</si>
  <si>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</si>
  <si>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</si>
  <si>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</si>
  <si>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</si>
  <si>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</si>
  <si>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</si>
  <si>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</si>
  <si>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</si>
  <si>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</si>
  <si>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</si>
  <si>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</si>
  <si>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</si>
  <si>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</si>
  <si>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</si>
  <si>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</si>
  <si>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</si>
  <si>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</si>
  <si>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</si>
  <si>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</si>
  <si>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</si>
  <si>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</si>
  <si>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</si>
  <si>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</si>
  <si>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</si>
  <si>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</si>
  <si>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</si>
  <si>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</si>
  <si>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</si>
  <si>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</si>
  <si>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</si>
  <si>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</si>
  <si>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</si>
  <si>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</si>
  <si>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</si>
  <si>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</si>
  <si>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</si>
  <si>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</si>
  <si>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</si>
  <si>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</si>
  <si>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</si>
  <si>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</si>
  <si>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</si>
  <si>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</si>
  <si>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</si>
  <si>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</si>
  <si>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</si>
  <si>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</si>
  <si>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</si>
  <si>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</si>
  <si>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</si>
  <si>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</si>
  <si>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</si>
  <si>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</si>
  <si>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</si>
  <si>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</si>
  <si>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</si>
  <si>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</si>
  <si>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</si>
  <si>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</si>
  <si>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</si>
  <si>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</si>
  <si>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</si>
  <si>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</si>
  <si>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</si>
  <si>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</si>
  <si>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</si>
  <si>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</si>
  <si>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</si>
  <si>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</si>
  <si>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</si>
  <si>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</si>
  <si>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</si>
  <si>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</si>
  <si>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</si>
  <si>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</si>
  <si>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</si>
  <si>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</si>
  <si>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</si>
  <si>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</si>
  <si>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</si>
  <si>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</si>
  <si>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</si>
  <si>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</si>
  <si>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</si>
  <si>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</si>
  <si>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</si>
  <si>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</si>
  <si>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</si>
  <si>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</si>
  <si>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</si>
  <si>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</si>
  <si>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</si>
  <si>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</si>
  <si>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</si>
  <si>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</si>
  <si>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</si>
  <si>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</si>
  <si>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</si>
  <si>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</si>
  <si>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</si>
  <si>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</si>
  <si>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</si>
  <si>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</si>
  <si>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</si>
  <si>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</si>
  <si>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</si>
  <si>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</si>
  <si>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</si>
  <si>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</si>
  <si>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</si>
  <si>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</si>
  <si>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</si>
  <si>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</si>
  <si>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</si>
  <si>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</si>
  <si>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</si>
  <si>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</si>
  <si>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</si>
  <si>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</si>
  <si>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</si>
  <si>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</si>
  <si>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</si>
  <si>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</si>
  <si>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</si>
  <si>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</si>
  <si>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</si>
  <si>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</si>
  <si>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</si>
  <si>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</si>
  <si>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</si>
  <si>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</si>
  <si>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</si>
  <si>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</si>
  <si>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</si>
  <si>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</si>
  <si>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</si>
  <si>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</si>
  <si>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</si>
  <si>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</si>
  <si>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</si>
  <si>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</si>
  <si>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</si>
  <si>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</si>
  <si>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</si>
  <si>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</si>
  <si>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</si>
  <si>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</si>
  <si>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</si>
  <si>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</si>
  <si>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</si>
  <si>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</si>
  <si>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</si>
  <si>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</si>
  <si>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</si>
  <si>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</si>
  <si>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</si>
  <si>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</si>
  <si>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</si>
  <si>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</si>
  <si>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</si>
  <si>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</si>
  <si>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</si>
  <si>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</si>
  <si>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</si>
  <si>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</si>
  <si>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</si>
  <si>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</si>
  <si>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</si>
  <si>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</si>
  <si>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</si>
  <si>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</si>
  <si>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</si>
  <si>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</si>
  <si>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</si>
  <si>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</si>
  <si>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</si>
  <si>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</si>
  <si>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</si>
  <si>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</si>
  <si>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</si>
  <si>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</si>
  <si>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</si>
  <si>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</si>
  <si>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</si>
  <si>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</si>
  <si>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</si>
  <si>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</si>
  <si>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</si>
  <si>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</si>
  <si>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</si>
  <si>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</si>
  <si>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</si>
  <si>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</si>
  <si>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</si>
  <si>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</si>
  <si>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</si>
  <si>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</si>
  <si>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</si>
  <si>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</si>
  <si>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</si>
  <si>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</si>
  <si>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</si>
  <si>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</si>
  <si>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</si>
  <si>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</si>
  <si>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</si>
  <si>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</si>
  <si>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</si>
  <si>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</si>
  <si>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</si>
  <si>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</si>
  <si>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</si>
  <si>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</si>
  <si>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</si>
  <si>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</si>
  <si>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</si>
  <si>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</si>
  <si>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</si>
  <si>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</si>
  <si>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</si>
  <si>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</si>
  <si>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</si>
  <si>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</si>
  <si>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</si>
  <si>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</si>
  <si>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</si>
  <si>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</si>
  <si>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</si>
  <si>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</si>
  <si>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</si>
  <si>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</si>
  <si>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</si>
  <si>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</si>
  <si>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</si>
  <si>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</si>
  <si>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</si>
  <si>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</si>
  <si>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</si>
  <si>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</si>
  <si>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</si>
  <si>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</si>
  <si>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</si>
  <si>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</si>
  <si>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</si>
  <si>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</si>
  <si>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</si>
  <si>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</si>
  <si>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</si>
  <si>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</si>
  <si>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</si>
  <si>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</si>
  <si>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</si>
  <si>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</si>
  <si>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</si>
  <si>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</si>
  <si>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</si>
  <si>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</si>
  <si>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</si>
  <si>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</si>
  <si>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</si>
  <si>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</si>
  <si>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</si>
  <si>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</si>
  <si>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</si>
  <si>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</si>
  <si>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</si>
  <si>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</si>
  <si>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</si>
  <si>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</si>
  <si>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</si>
  <si>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</si>
  <si>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</si>
  <si>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</si>
  <si>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</si>
  <si>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</si>
  <si>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</si>
  <si>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</si>
  <si>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</si>
  <si>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</si>
  <si>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</si>
  <si>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</si>
  <si>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</si>
  <si>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</si>
  <si>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</si>
  <si>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</si>
  <si>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</si>
  <si>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</si>
  <si>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</si>
  <si>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</si>
  <si>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</si>
  <si>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</si>
  <si>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</si>
  <si>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</si>
  <si>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</si>
  <si>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</si>
  <si>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</si>
  <si>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</si>
  <si>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</si>
  <si>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</si>
  <si>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</si>
  <si>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</si>
  <si>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</si>
  <si>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</si>
  <si>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</si>
  <si>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</si>
  <si>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</si>
  <si>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</si>
  <si>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</si>
  <si>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</si>
  <si>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</si>
  <si>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</si>
  <si>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</si>
  <si>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</si>
  <si>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</si>
  <si>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</si>
  <si>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</si>
  <si>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</si>
  <si>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</si>
  <si>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</si>
  <si>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</si>
  <si>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</si>
  <si>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</si>
  <si>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</si>
  <si>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</si>
  <si>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</si>
  <si>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</si>
  <si>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</si>
  <si>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</si>
  <si>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</si>
  <si>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</si>
  <si>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</si>
  <si>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</si>
  <si>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</si>
  <si>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</si>
  <si>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</si>
  <si>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</si>
  <si>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</si>
  <si>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</si>
  <si>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</si>
  <si>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</si>
  <si>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</si>
  <si>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</si>
  <si>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</si>
  <si>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</si>
  <si>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</si>
  <si>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</si>
  <si>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</si>
  <si>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</si>
  <si>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</si>
  <si>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</si>
  <si>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</si>
  <si>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</si>
  <si>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</si>
  <si>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</si>
  <si>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</si>
  <si>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</si>
  <si>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</si>
  <si>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</si>
  <si>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</si>
  <si>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</si>
  <si>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</si>
  <si>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</si>
  <si>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</si>
  <si>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</si>
  <si>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</si>
  <si>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</si>
  <si>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</si>
  <si>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</si>
  <si>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</si>
  <si>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</si>
  <si>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</si>
  <si>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</si>
  <si>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</si>
  <si>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</si>
  <si>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</si>
  <si>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</si>
  <si>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</si>
  <si>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</si>
  <si>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</si>
  <si>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</si>
  <si>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</si>
  <si>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</si>
  <si>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</si>
  <si>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</si>
  <si>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</si>
  <si>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</si>
  <si>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</si>
  <si>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</si>
  <si>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</si>
  <si>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</si>
  <si>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</si>
  <si>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</si>
  <si>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</si>
  <si>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</si>
  <si>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</si>
  <si>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</si>
  <si>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</si>
  <si>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</si>
  <si>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</si>
  <si>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</si>
  <si>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</si>
  <si>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</si>
  <si>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</si>
  <si>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</si>
  <si>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</si>
  <si>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</si>
  <si>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</si>
  <si>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</si>
  <si>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</si>
  <si>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</si>
  <si>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</si>
  <si>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</si>
  <si>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</si>
  <si>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</si>
  <si>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</si>
  <si>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</si>
  <si>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</si>
  <si>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</si>
  <si>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</si>
  <si>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</si>
  <si>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</si>
  <si>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</si>
  <si>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</si>
  <si>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</si>
  <si>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</si>
  <si>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</si>
  <si>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</si>
  <si>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</si>
  <si>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</si>
  <si>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</si>
  <si>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</si>
  <si>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</si>
  <si>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</si>
  <si>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</si>
  <si>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</si>
  <si>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</si>
  <si>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</si>
  <si>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</si>
  <si>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</si>
  <si>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</si>
  <si>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</si>
  <si>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</si>
  <si>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</si>
  <si>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</si>
  <si>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</si>
  <si>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</si>
  <si>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</si>
  <si>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</si>
  <si>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</si>
  <si>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</si>
  <si>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</si>
  <si>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</si>
  <si>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</si>
  <si>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</si>
  <si>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</si>
  <si>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</si>
  <si>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</si>
  <si>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</si>
  <si>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</si>
  <si>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</si>
  <si>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</si>
  <si>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</si>
  <si>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</si>
  <si>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</si>
  <si>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</si>
  <si>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</si>
  <si>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</si>
  <si>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</si>
  <si>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</si>
  <si>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</si>
  <si>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</si>
  <si>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</si>
  <si>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</si>
  <si>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</si>
  <si>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</si>
  <si>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</si>
  <si>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</si>
  <si>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</si>
  <si>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</si>
  <si>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</si>
  <si>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</si>
  <si>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</si>
  <si>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</si>
  <si>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</si>
  <si>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</si>
  <si>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</si>
  <si>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</si>
  <si>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</si>
  <si>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</si>
  <si>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</si>
  <si>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</si>
  <si>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</si>
  <si>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</si>
  <si>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</si>
  <si>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</si>
  <si>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</si>
  <si>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</si>
  <si>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</si>
  <si>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</si>
  <si>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</si>
  <si>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</si>
  <si>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</si>
  <si>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</si>
  <si>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</si>
  <si>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</si>
  <si>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</si>
  <si>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</si>
  <si>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</si>
  <si>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</si>
  <si>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</si>
  <si>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</si>
  <si>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</si>
  <si>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</si>
  <si>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</si>
  <si>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</si>
  <si>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</si>
  <si>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</si>
  <si>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</si>
  <si>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</si>
  <si>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</si>
  <si>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</si>
  <si>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</si>
  <si>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</si>
  <si>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</si>
  <si>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</si>
  <si>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</si>
  <si>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</si>
  <si>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</si>
  <si>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</si>
  <si>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</si>
  <si>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</si>
  <si>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</si>
  <si>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</si>
  <si>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</si>
  <si>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</si>
  <si>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</si>
  <si>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</si>
  <si>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</si>
  <si>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</si>
  <si>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</si>
  <si>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</si>
  <si>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</si>
  <si>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</si>
  <si>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</si>
  <si>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</si>
  <si>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</si>
  <si>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</si>
  <si>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</si>
  <si>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</si>
  <si>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</si>
  <si>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</si>
  <si>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</si>
  <si>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</si>
  <si>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</si>
  <si>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</si>
  <si>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</si>
  <si>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</si>
  <si>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</si>
  <si>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</si>
  <si>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</si>
  <si>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</si>
  <si>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</si>
  <si>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</si>
  <si>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</si>
  <si>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</si>
  <si>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</si>
  <si>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</si>
  <si>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</si>
  <si>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</si>
  <si>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</si>
  <si>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</si>
  <si>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</si>
  <si>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</si>
  <si>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</si>
  <si>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</si>
  <si>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</si>
  <si>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</si>
  <si>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</si>
  <si>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</si>
  <si>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</si>
  <si>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</si>
  <si>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</si>
  <si>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</si>
  <si>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</si>
  <si>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</si>
  <si>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</si>
  <si>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</si>
  <si>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</si>
  <si>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</si>
  <si>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</si>
  <si>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</si>
  <si>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</si>
  <si>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</si>
  <si>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</si>
  <si>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</si>
  <si>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</si>
  <si>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</si>
  <si>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</si>
  <si>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</si>
  <si>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</si>
  <si>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</si>
  <si>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</si>
  <si>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</si>
  <si>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</si>
  <si>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</si>
  <si>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</si>
  <si>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</si>
  <si>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</si>
  <si>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</si>
  <si>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</si>
  <si>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</si>
  <si>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</si>
  <si>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</si>
  <si>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</si>
  <si>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</si>
  <si>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</si>
  <si>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</si>
  <si>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</si>
  <si>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</si>
  <si>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</si>
  <si>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</si>
  <si>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</si>
  <si>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</si>
  <si>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</si>
  <si>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</si>
  <si>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</si>
  <si>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</si>
  <si>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</si>
  <si>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</si>
  <si>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</si>
  <si>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</si>
  <si>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</si>
  <si>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</si>
  <si>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</si>
  <si>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</si>
  <si>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</si>
  <si>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</si>
  <si>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</si>
  <si>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</si>
  <si>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</si>
  <si>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</si>
  <si>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</si>
  <si>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</si>
  <si>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</si>
  <si>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</si>
  <si>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</si>
  <si>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</si>
  <si>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</si>
  <si>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</si>
  <si>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</si>
  <si>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</si>
  <si>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</si>
  <si>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</si>
  <si>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</si>
  <si>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</si>
  <si>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</si>
  <si>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</si>
  <si>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</si>
  <si>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</si>
  <si>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</si>
  <si>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</si>
  <si>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</si>
  <si>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</si>
  <si>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</si>
  <si>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</si>
  <si>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</si>
  <si>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</si>
  <si>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</si>
  <si>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</si>
  <si>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</si>
  <si>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</si>
  <si>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</si>
  <si>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</si>
  <si>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</si>
  <si>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</si>
  <si>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</si>
  <si>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</si>
  <si>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</si>
  <si>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</si>
  <si>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</si>
  <si>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</si>
  <si>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</si>
  <si>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</si>
  <si>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</si>
  <si>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</si>
  <si>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</si>
  <si>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</si>
  <si>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</si>
  <si>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</si>
  <si>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</si>
  <si>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</si>
  <si>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</si>
  <si>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</si>
  <si>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</si>
  <si>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</si>
  <si>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</si>
  <si>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</si>
  <si>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</si>
  <si>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</si>
  <si>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</si>
  <si>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</si>
  <si>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</si>
  <si>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</si>
  <si>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</si>
  <si>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</si>
  <si>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</si>
  <si>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</si>
  <si>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</si>
  <si>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</si>
  <si>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</si>
  <si>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</si>
  <si>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</si>
  <si>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</si>
  <si>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</si>
  <si>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</si>
  <si>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</si>
  <si>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</si>
  <si>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</si>
  <si>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</si>
  <si>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</si>
  <si>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</si>
  <si>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</si>
  <si>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</si>
  <si>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</si>
  <si>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</si>
  <si>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</si>
  <si>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</si>
  <si>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</si>
  <si>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</si>
  <si>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</si>
  <si>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</si>
  <si>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</si>
  <si>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</si>
  <si>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</si>
  <si>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</si>
  <si>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</si>
  <si>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</si>
  <si>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</si>
  <si>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</si>
  <si>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</si>
  <si>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</si>
  <si>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</si>
  <si>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</si>
  <si>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</si>
  <si>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</si>
  <si>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</si>
  <si>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</si>
  <si>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</si>
  <si>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</si>
  <si>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</si>
  <si>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</si>
  <si>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</si>
  <si>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</si>
  <si>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</si>
  <si>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</si>
  <si>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</si>
  <si>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</si>
  <si>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</si>
  <si>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</si>
  <si>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</si>
  <si>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</si>
  <si>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</si>
  <si>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</si>
  <si>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</si>
  <si>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</si>
  <si>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</si>
  <si>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</si>
  <si>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</si>
  <si>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</si>
  <si>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</si>
  <si>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</si>
  <si>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</si>
  <si>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</si>
  <si>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</si>
  <si>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</si>
  <si>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</si>
  <si>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</si>
  <si>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</si>
  <si>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</si>
  <si>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</si>
  <si>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</si>
  <si>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</si>
  <si>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</si>
  <si>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</si>
  <si>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</si>
  <si>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</si>
  <si>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</si>
  <si>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</si>
  <si>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</si>
  <si>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</si>
  <si>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</si>
  <si>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</si>
  <si>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</si>
  <si>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</si>
  <si>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</si>
  <si>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</si>
  <si>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</si>
  <si>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</si>
  <si>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</si>
  <si>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</si>
  <si>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</si>
  <si>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</si>
  <si>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</si>
  <si>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</si>
  <si>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</si>
  <si>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</si>
  <si>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</si>
  <si>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</si>
  <si>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</si>
  <si>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</si>
  <si>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</si>
  <si>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</si>
  <si>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</si>
  <si>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</si>
  <si>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</si>
  <si>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</si>
  <si>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</si>
  <si>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</si>
  <si>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</si>
  <si>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</si>
  <si>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</si>
  <si>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</si>
  <si>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</si>
  <si>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</si>
  <si>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</si>
  <si>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</si>
  <si>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</si>
  <si>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</si>
  <si>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</si>
  <si>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</si>
  <si>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</si>
  <si>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</si>
  <si>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</si>
  <si>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</si>
  <si>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</si>
  <si>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</si>
  <si>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</si>
  <si>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</si>
  <si>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</si>
  <si>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</si>
  <si>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</si>
  <si>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</si>
  <si>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</si>
  <si>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</si>
  <si>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</si>
  <si>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</si>
  <si>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</si>
  <si>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</si>
  <si>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</si>
  <si>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</si>
  <si>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</si>
  <si>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</si>
  <si>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</si>
  <si>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</si>
  <si>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</si>
  <si>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</si>
  <si>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</si>
  <si>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</si>
  <si>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</si>
  <si>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</si>
  <si>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</si>
  <si>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</si>
  <si>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</si>
  <si>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</si>
  <si>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</si>
  <si>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</si>
  <si>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</si>
  <si>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</si>
  <si>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</si>
  <si>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</si>
  <si>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</si>
  <si>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</si>
  <si>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</si>
  <si>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</si>
  <si>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</si>
  <si>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</si>
  <si>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</si>
  <si>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</si>
  <si>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</si>
  <si>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</si>
  <si>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</si>
  <si>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</si>
  <si>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</si>
  <si>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</si>
  <si>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</si>
  <si>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</si>
  <si>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</si>
  <si>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</si>
  <si>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</si>
  <si>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</si>
  <si>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</si>
  <si>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</si>
  <si>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</si>
  <si>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</si>
  <si>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</si>
  <si>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</si>
  <si>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</si>
  <si>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</si>
  <si>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</si>
  <si>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</si>
  <si>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</si>
  <si>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</si>
  <si>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</si>
  <si>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</si>
  <si>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</si>
  <si>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</si>
  <si>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</si>
  <si>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</si>
  <si>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</si>
  <si>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</si>
  <si>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</si>
  <si>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</si>
  <si>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</si>
  <si>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</si>
  <si>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</si>
  <si>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</si>
  <si>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</si>
  <si>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</si>
  <si>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</si>
  <si>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</si>
  <si>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</si>
  <si>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</si>
  <si>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</si>
  <si>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</si>
  <si>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</si>
  <si>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</si>
  <si>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</si>
  <si>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</si>
  <si>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</si>
  <si>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</si>
  <si>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</si>
  <si>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</si>
  <si>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</si>
  <si>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</si>
  <si>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</si>
  <si>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</si>
  <si>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</si>
  <si>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</si>
  <si>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</si>
  <si>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</si>
  <si>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</si>
  <si>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</si>
  <si>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</si>
  <si>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</si>
  <si>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</si>
  <si>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</si>
  <si>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</si>
  <si>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</si>
  <si>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</si>
  <si>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</si>
  <si>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</si>
  <si>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</si>
  <si>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</si>
  <si>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</si>
  <si>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</si>
  <si>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</si>
  <si>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</si>
  <si>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</si>
  <si>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</si>
  <si>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</si>
  <si>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</si>
  <si>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</si>
  <si>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</si>
  <si>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</si>
  <si>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</si>
  <si>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</si>
  <si>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</si>
  <si>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</si>
  <si>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</si>
  <si>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</si>
  <si>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</si>
  <si>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</si>
  <si>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</si>
  <si>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</si>
  <si>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</si>
  <si>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</si>
  <si>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</si>
  <si>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</si>
  <si>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</si>
  <si>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</si>
  <si>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</si>
  <si>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</si>
  <si>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</si>
  <si>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</si>
  <si>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</si>
  <si>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</si>
  <si>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</si>
  <si>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</si>
  <si>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</si>
  <si>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</si>
  <si>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</si>
  <si>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</si>
  <si>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</si>
  <si>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</si>
  <si>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</si>
  <si>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</si>
  <si>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</si>
  <si>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</si>
  <si>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</si>
  <si>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</si>
  <si>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</si>
  <si>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</si>
  <si>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</si>
  <si>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</si>
  <si>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</si>
  <si>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</si>
  <si>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</si>
  <si>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</si>
  <si>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</si>
  <si>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</si>
  <si>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</si>
  <si>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</si>
  <si>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</si>
  <si>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</si>
  <si>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</si>
  <si>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</si>
  <si>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</si>
  <si>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</si>
  <si>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</si>
  <si>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</si>
  <si>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</si>
  <si>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</si>
  <si>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</si>
  <si>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</si>
  <si>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</si>
  <si>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</si>
  <si>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</si>
  <si>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</si>
  <si>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</si>
  <si>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</si>
  <si>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</si>
  <si>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</si>
  <si>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</si>
  <si>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</si>
  <si>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</si>
  <si>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</si>
  <si>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</si>
  <si>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</si>
  <si>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</si>
  <si>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</si>
  <si>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</si>
  <si>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</si>
  <si>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</si>
  <si>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</si>
  <si>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</si>
  <si>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</si>
  <si>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</si>
  <si>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</si>
  <si>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</si>
  <si>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</si>
  <si>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</si>
  <si>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</si>
  <si>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</si>
  <si>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</si>
  <si>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</si>
  <si>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</si>
  <si>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</si>
  <si>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</si>
  <si>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</si>
  <si>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</si>
  <si>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</si>
  <si>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</si>
  <si>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</si>
  <si>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</si>
  <si>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</si>
  <si>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</si>
  <si>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</si>
  <si>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</si>
  <si>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</si>
  <si>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</si>
  <si>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</si>
  <si>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</si>
  <si>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</si>
  <si>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</si>
  <si>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</si>
  <si>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</si>
  <si>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</si>
  <si>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</si>
  <si>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</si>
  <si>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</si>
  <si>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</si>
  <si>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</si>
  <si>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</si>
  <si>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</si>
  <si>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</si>
  <si>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</si>
  <si>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</si>
  <si>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</si>
  <si>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</si>
  <si>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</si>
  <si>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</si>
  <si>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</si>
  <si>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</si>
  <si>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</si>
  <si>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</si>
  <si>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</si>
  <si>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</si>
  <si>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</si>
  <si>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</si>
  <si>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</si>
  <si>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</si>
  <si>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</si>
  <si>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</si>
  <si>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</si>
  <si>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</si>
  <si>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</si>
  <si>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</si>
  <si>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</si>
  <si>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</si>
  <si>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</si>
  <si>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</si>
  <si>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</si>
  <si>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</si>
  <si>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</si>
  <si>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</si>
  <si>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</si>
  <si>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</si>
  <si>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</si>
  <si>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</si>
  <si>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</si>
  <si>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</si>
  <si>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</si>
  <si>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</si>
  <si>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</si>
  <si>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</si>
  <si>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</si>
  <si>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</si>
  <si>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</si>
  <si>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</si>
  <si>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</si>
  <si>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</si>
  <si>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</si>
  <si>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</si>
  <si>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</si>
  <si>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</si>
  <si>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</si>
  <si>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</si>
  <si>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</si>
  <si>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</si>
  <si>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</si>
  <si>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</si>
  <si>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</si>
  <si>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</si>
  <si>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</si>
  <si>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</si>
  <si>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</si>
  <si>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</si>
  <si>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</si>
  <si>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</si>
  <si>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</si>
  <si>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</si>
  <si>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</si>
  <si>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</si>
  <si>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</si>
  <si>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</si>
  <si>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</si>
  <si>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</si>
  <si>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</si>
  <si>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</si>
  <si>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</si>
  <si>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</si>
  <si>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</si>
  <si>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</si>
  <si>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</si>
  <si>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</si>
  <si>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</si>
  <si>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</si>
  <si>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</si>
  <si>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</si>
  <si>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</si>
  <si>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</si>
  <si>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</si>
  <si>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</si>
  <si>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</si>
  <si>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</si>
  <si>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</si>
  <si>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</si>
  <si>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</si>
  <si>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</si>
  <si>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</si>
  <si>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</si>
  <si>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</si>
  <si>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</si>
  <si>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</si>
  <si>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</si>
  <si>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</si>
  <si>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</si>
  <si>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</si>
  <si>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</si>
  <si>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</si>
  <si>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</si>
  <si>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</si>
  <si>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</si>
  <si>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</si>
  <si>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</si>
  <si>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</si>
  <si>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</si>
  <si>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</si>
  <si>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</si>
  <si>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</si>
  <si>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</si>
  <si>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</si>
  <si>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</si>
  <si>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</si>
  <si>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</si>
  <si>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</si>
  <si>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</si>
  <si>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</si>
  <si>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</si>
  <si>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</si>
  <si>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</si>
  <si>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</si>
  <si>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</si>
  <si>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</si>
  <si>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</si>
  <si>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</si>
  <si>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</si>
  <si>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</si>
  <si>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</si>
  <si>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</si>
  <si>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</si>
  <si>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</si>
  <si>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</si>
  <si>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</si>
  <si>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</si>
  <si>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</si>
  <si>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</si>
  <si>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</si>
  <si>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</si>
  <si>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</si>
  <si>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</si>
  <si>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</si>
  <si>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</si>
  <si>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</si>
  <si>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</si>
  <si>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</si>
  <si>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</si>
  <si>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</si>
  <si>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</si>
  <si>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</si>
  <si>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</si>
  <si>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</si>
  <si>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</si>
  <si>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</si>
  <si>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</si>
  <si>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</si>
  <si>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</si>
  <si>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</si>
  <si>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</si>
  <si>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</si>
  <si>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</si>
  <si>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</si>
  <si>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</si>
  <si>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</si>
  <si>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</si>
  <si>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</si>
  <si>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</si>
  <si>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</si>
  <si>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</si>
  <si>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</si>
  <si>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</si>
  <si>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</si>
  <si>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</si>
  <si>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</si>
  <si>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</si>
  <si>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</si>
  <si>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</si>
  <si>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</si>
  <si>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</si>
  <si>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</si>
  <si>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</si>
  <si>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</si>
  <si>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</si>
  <si>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</si>
  <si>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</si>
  <si>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</si>
  <si>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</si>
  <si>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</si>
  <si>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</si>
  <si>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</si>
  <si>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</si>
  <si>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</si>
  <si>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</si>
  <si>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</si>
  <si>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</si>
  <si>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</si>
  <si>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</si>
  <si>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</si>
  <si>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</si>
  <si>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</si>
  <si>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</si>
  <si>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</si>
  <si>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</si>
  <si>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</si>
  <si>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</si>
  <si>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</si>
  <si>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</si>
  <si>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</si>
  <si>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</si>
  <si>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</si>
  <si>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</si>
  <si>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</si>
  <si>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</si>
  <si>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</si>
  <si>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</si>
  <si>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</si>
  <si>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</si>
  <si>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</si>
  <si>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</si>
  <si>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</si>
  <si>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</si>
  <si>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</si>
  <si>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</si>
  <si>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</si>
  <si>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</si>
  <si>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</si>
  <si>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</si>
  <si>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</si>
  <si>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</si>
  <si>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</si>
  <si>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</si>
  <si>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</si>
  <si>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</si>
  <si>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</si>
  <si>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</si>
  <si>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</si>
  <si>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</si>
  <si>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</si>
  <si>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</si>
  <si>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</si>
  <si>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</si>
  <si>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</si>
  <si>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</si>
  <si>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</si>
  <si>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</si>
  <si>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</si>
  <si>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</si>
  <si>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</si>
  <si>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</si>
  <si>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</si>
  <si>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</si>
  <si>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</si>
  <si>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</si>
  <si>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</si>
  <si>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</si>
  <si>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</si>
  <si>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</si>
  <si>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</si>
  <si>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</si>
  <si>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</si>
  <si>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</si>
  <si>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</si>
  <si>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</si>
  <si>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</si>
  <si>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</si>
  <si>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</si>
  <si>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</si>
  <si>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</si>
  <si>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</si>
  <si>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</si>
  <si>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</si>
  <si>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</si>
  <si>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</si>
  <si>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</si>
  <si>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</si>
  <si>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</si>
  <si>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</si>
  <si>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</si>
  <si>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</si>
  <si>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</si>
  <si>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</si>
  <si>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</si>
  <si>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</si>
  <si>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</si>
  <si>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</si>
  <si>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</si>
  <si>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</si>
  <si>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</si>
  <si>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</si>
  <si>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</si>
  <si>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</si>
  <si>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</si>
  <si>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</si>
  <si>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</si>
  <si>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</si>
  <si>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</si>
  <si>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</si>
  <si>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</si>
  <si>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</si>
  <si>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</si>
  <si>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</si>
  <si>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</si>
  <si>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</si>
  <si>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</si>
  <si>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</si>
  <si>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</si>
  <si>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</si>
  <si>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</si>
  <si>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</si>
  <si>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</si>
  <si>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</si>
  <si>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</si>
  <si>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</si>
  <si>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</si>
  <si>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</si>
  <si>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</si>
  <si>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</si>
  <si>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</si>
  <si>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</si>
  <si>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</si>
  <si>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</si>
  <si>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</si>
  <si>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</si>
  <si>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</si>
  <si>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</si>
  <si>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</si>
  <si>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</si>
  <si>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</si>
  <si>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</si>
  <si>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</si>
  <si>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</si>
  <si>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</si>
  <si>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</si>
  <si>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</si>
  <si>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</si>
  <si>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</si>
  <si>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</si>
  <si>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</si>
  <si>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</si>
  <si>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</si>
  <si>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</si>
  <si>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</si>
  <si>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</si>
  <si>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</si>
  <si>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</si>
  <si>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</si>
  <si>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</si>
  <si>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</si>
  <si>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</si>
  <si>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</si>
  <si>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</si>
  <si>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</si>
  <si>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</si>
  <si>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</si>
  <si>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</si>
  <si>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</si>
  <si>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</si>
  <si>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</si>
  <si>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</si>
  <si>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</si>
  <si>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</si>
  <si>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</si>
  <si>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</si>
  <si>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</si>
  <si>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</si>
  <si>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</si>
  <si>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</si>
  <si>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</si>
  <si>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</si>
  <si>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</si>
  <si>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</si>
  <si>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</si>
  <si>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</si>
  <si>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</si>
  <si>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</si>
  <si>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</si>
  <si>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</si>
  <si>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</si>
  <si>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</si>
  <si>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</si>
  <si>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</si>
  <si>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</si>
  <si>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</si>
  <si>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</si>
  <si>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</si>
  <si>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</si>
  <si>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</si>
  <si>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</si>
  <si>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</si>
  <si>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</si>
  <si>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</si>
  <si>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</si>
  <si>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</si>
  <si>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</si>
  <si>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</si>
  <si>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</si>
  <si>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</si>
  <si>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</si>
  <si>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</si>
  <si>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</si>
  <si>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</si>
  <si>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</si>
  <si>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</si>
  <si>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</si>
  <si>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</si>
  <si>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</si>
  <si>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</si>
  <si>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</si>
  <si>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</si>
  <si>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</si>
  <si>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</si>
  <si>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</si>
  <si>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</si>
  <si>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</si>
  <si>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</si>
  <si>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</si>
  <si>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</si>
  <si>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</si>
  <si>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</si>
  <si>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</si>
  <si>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</si>
  <si>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</si>
  <si>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</si>
  <si>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</si>
  <si>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</si>
  <si>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</si>
  <si>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</si>
  <si>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</si>
  <si>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</si>
  <si>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</si>
  <si>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</si>
  <si>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</si>
  <si>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</si>
  <si>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</si>
  <si>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</si>
  <si>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</si>
  <si>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</si>
  <si>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</si>
  <si>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</si>
  <si>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</si>
  <si>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</si>
  <si>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</si>
  <si>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</si>
  <si>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</si>
  <si>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</si>
  <si>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</si>
  <si>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</si>
  <si>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</si>
  <si>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</si>
  <si>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</si>
  <si>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</si>
  <si>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</si>
  <si>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</si>
  <si>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</si>
  <si>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</si>
  <si>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</si>
  <si>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</si>
  <si>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</si>
  <si>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</si>
  <si>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</si>
  <si>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</si>
  <si>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</si>
  <si>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</si>
  <si>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</si>
  <si>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</si>
  <si>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</si>
  <si>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</si>
  <si>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</si>
  <si>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</si>
  <si>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</si>
  <si>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</si>
  <si>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</si>
  <si>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</si>
  <si>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</si>
  <si>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</si>
  <si>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</si>
  <si>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</si>
  <si>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</si>
  <si>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</si>
  <si>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</si>
  <si>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</si>
  <si>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</si>
  <si>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</si>
  <si>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</si>
  <si>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</si>
  <si>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</si>
  <si>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</si>
  <si>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</si>
  <si>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</si>
  <si>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</si>
  <si>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</si>
  <si>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</si>
  <si>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</si>
  <si>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</si>
  <si>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</si>
  <si>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</si>
  <si>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</si>
  <si>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</si>
  <si>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</si>
  <si>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</si>
  <si>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</si>
  <si>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</si>
  <si>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</si>
  <si>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</si>
  <si>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</si>
  <si>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</si>
  <si>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</si>
  <si>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</si>
  <si>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</si>
  <si>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</si>
  <si>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</si>
  <si>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</si>
  <si>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</si>
  <si>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</si>
  <si>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</si>
  <si>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</si>
  <si>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</si>
  <si>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</si>
  <si>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</si>
  <si>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</si>
  <si>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</si>
  <si>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</si>
  <si>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</si>
  <si>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</si>
  <si>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</si>
  <si>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</si>
  <si>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</si>
  <si>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</si>
  <si>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</si>
  <si>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</si>
  <si>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</si>
  <si>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</si>
  <si>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</si>
  <si>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</si>
  <si>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</si>
  <si>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</si>
  <si>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</si>
  <si>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</si>
  <si>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</si>
  <si>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</si>
  <si>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</si>
  <si>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</si>
  <si>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</si>
  <si>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</si>
  <si>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</si>
  <si>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</si>
  <si>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</si>
  <si>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</si>
  <si>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</si>
  <si>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</si>
  <si>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</si>
  <si>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</si>
  <si>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</si>
  <si>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</si>
  <si>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</si>
  <si>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</si>
  <si>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</si>
  <si>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</si>
  <si>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</si>
  <si>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</si>
  <si>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</si>
  <si>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</si>
  <si>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</si>
  <si>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</si>
  <si>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</si>
  <si>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</si>
  <si>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</si>
  <si>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</si>
  <si>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</si>
  <si>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</si>
  <si>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</si>
  <si>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</si>
  <si>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</si>
  <si>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</si>
  <si>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</si>
  <si>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</si>
  <si>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</si>
  <si>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</si>
  <si>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</si>
  <si>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</si>
  <si>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</si>
  <si>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</si>
  <si>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</si>
  <si>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</si>
  <si>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</si>
  <si>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</si>
  <si>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</si>
  <si>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</si>
  <si>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</si>
  <si>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</si>
  <si>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</si>
  <si>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</si>
  <si>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</si>
  <si>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</si>
  <si>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</si>
  <si>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</si>
  <si>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</si>
  <si>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</si>
  <si>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</si>
  <si>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</si>
  <si>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</si>
  <si>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</si>
  <si>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</si>
  <si>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</si>
  <si>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</si>
  <si>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</si>
  <si>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</si>
  <si>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</si>
  <si>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</si>
  <si>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</si>
  <si>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</si>
  <si>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</si>
  <si>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</si>
  <si>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</si>
  <si>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</si>
  <si>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</si>
  <si>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</si>
  <si>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</si>
  <si>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</si>
  <si>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</si>
  <si>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</si>
  <si>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</si>
  <si>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</si>
  <si>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</si>
  <si>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</si>
  <si>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</si>
  <si>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</si>
  <si>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</si>
  <si>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</si>
  <si>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</si>
  <si>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</si>
  <si>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</si>
  <si>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</si>
  <si>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</si>
  <si>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</si>
  <si>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</si>
  <si>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</si>
  <si>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</si>
  <si>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</si>
  <si>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</si>
  <si>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</si>
  <si>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</si>
  <si>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</si>
  <si>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</si>
  <si>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</si>
  <si>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</si>
  <si>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</si>
  <si>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</si>
  <si>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</si>
  <si>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</si>
  <si>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</si>
  <si>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</si>
  <si>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</si>
  <si>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</si>
  <si>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</si>
  <si>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</si>
  <si>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</si>
  <si>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</si>
  <si>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</si>
  <si>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</si>
  <si>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</si>
  <si>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</si>
  <si>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</si>
  <si>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</si>
  <si>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</si>
  <si>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</si>
  <si>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</si>
  <si>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</si>
  <si>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</si>
  <si>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</si>
  <si>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</si>
  <si>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</si>
  <si>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</si>
  <si>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</si>
  <si>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</si>
  <si>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</si>
  <si>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</si>
  <si>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</si>
  <si>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</si>
  <si>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</si>
  <si>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</si>
  <si>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</si>
  <si>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</si>
  <si>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</si>
  <si>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</si>
  <si>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</si>
  <si>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</si>
  <si>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</si>
  <si>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</si>
  <si>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</si>
  <si>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</si>
  <si>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</si>
  <si>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</si>
  <si>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</si>
  <si>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</si>
  <si>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</si>
  <si>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</si>
  <si>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</si>
  <si>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</si>
  <si>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</si>
  <si>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</si>
  <si>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</si>
  <si>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</si>
  <si>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</si>
  <si>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</si>
  <si>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</si>
  <si>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</si>
  <si>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</si>
  <si>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</si>
  <si>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</si>
  <si>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</si>
  <si>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</si>
  <si>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</si>
  <si>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</si>
  <si>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</si>
  <si>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</si>
  <si>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</si>
  <si>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</si>
  <si>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</si>
  <si>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</si>
  <si>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</si>
  <si>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</si>
  <si>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</si>
  <si>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</si>
  <si>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</si>
  <si>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</si>
  <si>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</si>
  <si>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</si>
  <si>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</si>
  <si>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</si>
  <si>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</si>
  <si>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</si>
  <si>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</si>
  <si>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</si>
  <si>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</si>
  <si>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</si>
  <si>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</si>
  <si>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</si>
  <si>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</si>
  <si>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</si>
  <si>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</si>
  <si>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</si>
  <si>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</si>
  <si>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</si>
  <si>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</si>
  <si>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</si>
  <si>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</si>
  <si>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</si>
  <si>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</si>
  <si>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</si>
  <si>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</si>
  <si>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</si>
  <si>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</si>
  <si>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</si>
  <si>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</si>
  <si>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</si>
  <si>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</si>
  <si>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</si>
  <si>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</si>
  <si>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</si>
  <si>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</si>
  <si>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</si>
  <si>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</si>
  <si>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</si>
  <si>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</si>
  <si>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</si>
  <si>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</si>
  <si>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</si>
  <si>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</si>
  <si>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</si>
  <si>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</si>
  <si>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</si>
  <si>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</si>
  <si>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</si>
  <si>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</si>
  <si>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</si>
  <si>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</si>
  <si>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</si>
  <si>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</si>
  <si>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</si>
  <si>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</si>
  <si>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</si>
  <si>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</si>
  <si>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</si>
  <si>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</si>
  <si>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</si>
  <si>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</si>
  <si>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</si>
  <si>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</si>
  <si>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</si>
  <si>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</si>
  <si>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</si>
  <si>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</si>
  <si>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</si>
  <si>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</si>
  <si>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</si>
  <si>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</si>
  <si>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</si>
  <si>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</si>
  <si>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</si>
  <si>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</si>
  <si>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</si>
  <si>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</si>
  <si>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</si>
  <si>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</si>
  <si>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</si>
  <si>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</si>
  <si>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</si>
  <si>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</si>
  <si>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</si>
  <si>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</si>
  <si>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</si>
  <si>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</si>
  <si>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</si>
  <si>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</si>
  <si>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</si>
  <si>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</si>
  <si>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</si>
  <si>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</si>
  <si>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</si>
  <si>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</si>
  <si>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</si>
  <si>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</si>
  <si>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</si>
  <si>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</si>
  <si>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</si>
  <si>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</si>
  <si>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</si>
  <si>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</si>
  <si>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</si>
  <si>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</si>
  <si>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</si>
  <si>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</si>
  <si>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</si>
  <si>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</si>
  <si>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</si>
  <si>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</si>
  <si>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</si>
  <si>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</si>
  <si>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</si>
  <si>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</si>
  <si>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</si>
  <si>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</si>
  <si>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</si>
  <si>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</si>
  <si>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</si>
  <si>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</si>
  <si>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</si>
  <si>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</si>
  <si>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</si>
  <si>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</si>
  <si>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</si>
  <si>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</si>
  <si>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</si>
  <si>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</si>
  <si>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</si>
  <si>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</si>
  <si>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</si>
  <si>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</si>
  <si>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</si>
  <si>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</si>
  <si>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</si>
  <si>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</si>
  <si>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</si>
  <si>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</si>
  <si>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</si>
  <si>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</si>
  <si>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</si>
  <si>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</si>
  <si>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</si>
  <si>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</si>
  <si>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</si>
  <si>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</si>
  <si>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</si>
  <si>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</si>
  <si>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</si>
  <si>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</si>
  <si>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</si>
  <si>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</si>
  <si>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</si>
  <si>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</si>
  <si>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</si>
  <si>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</si>
  <si>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</si>
  <si>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</si>
  <si>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</si>
  <si>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</si>
  <si>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</si>
  <si>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</si>
  <si>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</si>
  <si>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</si>
  <si>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</si>
  <si>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</si>
  <si>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</si>
  <si>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</si>
  <si>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</si>
  <si>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</si>
  <si>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</si>
  <si>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</si>
  <si>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</si>
  <si>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</si>
  <si>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</si>
  <si>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</si>
  <si>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</si>
  <si>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</si>
  <si>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</si>
  <si>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</si>
  <si>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</si>
  <si>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</si>
  <si>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</si>
  <si>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</si>
  <si>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</si>
  <si>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</si>
  <si>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</si>
  <si>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</si>
  <si>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</si>
  <si>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</si>
  <si>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</si>
  <si>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</si>
  <si>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</si>
  <si>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</si>
  <si>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</si>
  <si>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</si>
  <si>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</si>
  <si>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</si>
  <si>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</si>
  <si>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</si>
  <si>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</si>
  <si>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</si>
  <si>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</si>
  <si>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</si>
  <si>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</si>
  <si>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</si>
  <si>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</si>
  <si>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</si>
  <si>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</si>
  <si>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</si>
  <si>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</si>
  <si>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</si>
  <si>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</si>
  <si>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</si>
  <si>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</si>
  <si>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</si>
  <si>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</si>
  <si>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</si>
  <si>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</si>
  <si>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</si>
  <si>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</si>
  <si>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</si>
  <si>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</si>
  <si>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</si>
  <si>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</si>
  <si>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</si>
  <si>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</si>
  <si>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</si>
  <si>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</si>
  <si>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</si>
  <si>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</si>
  <si>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</si>
  <si>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</si>
  <si>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</si>
  <si>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</si>
  <si>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</si>
  <si>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</si>
  <si>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</si>
  <si>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</si>
  <si>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</si>
  <si>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</si>
  <si>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</si>
  <si>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</si>
  <si>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</si>
  <si>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</si>
  <si>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</si>
  <si>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</si>
  <si>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</si>
  <si>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</si>
  <si>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</si>
  <si>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</si>
  <si>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</si>
  <si>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</si>
  <si>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</si>
  <si>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</si>
  <si>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</si>
  <si>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</si>
  <si>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</si>
  <si>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</si>
  <si>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</si>
  <si>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</si>
  <si>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</si>
  <si>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</si>
  <si>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</si>
  <si>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</si>
  <si>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</si>
  <si>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</si>
  <si>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</si>
  <si>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</si>
  <si>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</si>
  <si>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</si>
  <si>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</si>
  <si>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</si>
  <si>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</si>
  <si>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</si>
  <si>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</si>
  <si>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</si>
  <si>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</si>
  <si>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</si>
  <si>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</si>
  <si>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</si>
  <si>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</si>
  <si>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</si>
  <si>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</si>
  <si>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</si>
  <si>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</si>
  <si>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</si>
  <si>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</si>
  <si>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</si>
  <si>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</si>
  <si>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</si>
  <si>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</si>
  <si>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</si>
  <si>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</si>
  <si>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</si>
  <si>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</si>
  <si>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</si>
  <si>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</si>
  <si>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</si>
  <si>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</si>
  <si>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</si>
  <si>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</si>
  <si>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</si>
  <si>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</si>
  <si>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</si>
  <si>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</si>
  <si>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</si>
  <si>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</si>
  <si>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</si>
  <si>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</si>
  <si>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</si>
  <si>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</si>
  <si>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</si>
  <si>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</si>
  <si>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</si>
  <si>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</si>
  <si>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</si>
  <si>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</si>
  <si>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</si>
  <si>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</si>
  <si>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</si>
  <si>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</si>
  <si>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</si>
  <si>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</si>
  <si>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</si>
  <si>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</si>
  <si>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</si>
  <si>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</si>
  <si>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</si>
  <si>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</si>
  <si>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</si>
  <si>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</si>
  <si>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</si>
  <si>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</si>
  <si>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</si>
  <si>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</si>
  <si>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</si>
  <si>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</si>
  <si>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</si>
  <si>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</si>
  <si>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</si>
  <si>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</si>
  <si>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</si>
  <si>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</si>
  <si>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</si>
  <si>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</si>
  <si>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</si>
  <si>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</si>
  <si>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</si>
  <si>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</si>
  <si>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</si>
  <si>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</si>
  <si>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</si>
  <si>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</si>
  <si>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</si>
  <si>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</si>
  <si>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</si>
  <si>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</si>
  <si>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</si>
  <si>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</si>
  <si>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</si>
  <si>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</si>
  <si>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</si>
  <si>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</si>
  <si>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</si>
  <si>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</si>
  <si>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</si>
  <si>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</si>
  <si>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</si>
  <si>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</si>
  <si>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</si>
  <si>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</si>
  <si>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</si>
  <si>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</si>
  <si>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</si>
  <si>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</si>
  <si>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</si>
  <si>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</si>
  <si>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</si>
  <si>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</si>
  <si>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</si>
  <si>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</si>
  <si>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</si>
  <si>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</si>
  <si>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</si>
  <si>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</si>
  <si>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</si>
  <si>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</si>
  <si>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</si>
  <si>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</si>
  <si>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</si>
  <si>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</si>
  <si>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</si>
  <si>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</si>
  <si>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</si>
  <si>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</si>
  <si>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</si>
  <si>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</si>
  <si>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</si>
  <si>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</si>
  <si>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</si>
  <si>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</si>
  <si>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</si>
  <si>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</si>
  <si>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</si>
  <si>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</si>
  <si>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</si>
  <si>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</si>
  <si>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</si>
  <si>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</si>
  <si>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</si>
  <si>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</si>
  <si>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</si>
  <si>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</si>
  <si>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</si>
  <si>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</si>
  <si>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</si>
  <si>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</si>
  <si>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</si>
  <si>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</si>
  <si>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</si>
  <si>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</si>
  <si>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</si>
  <si>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</si>
  <si>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</si>
  <si>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</si>
  <si>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</si>
  <si>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</si>
  <si>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</si>
  <si>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</si>
  <si>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</si>
  <si>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</si>
  <si>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</si>
  <si>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</si>
  <si>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</si>
  <si>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</si>
  <si>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</si>
  <si>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</si>
  <si>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</si>
  <si>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</si>
  <si>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</si>
  <si>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</si>
  <si>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</si>
  <si>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</si>
  <si>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</si>
  <si>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</si>
  <si>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</si>
  <si>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</si>
  <si>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</si>
  <si>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</si>
  <si>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</si>
  <si>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</si>
  <si>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</si>
  <si>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</si>
  <si>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</si>
  <si>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</si>
  <si>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</si>
  <si>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</si>
  <si>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</si>
  <si>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</si>
  <si>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</si>
  <si>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</si>
  <si>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</si>
  <si>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</si>
  <si>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</si>
  <si>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</si>
  <si>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</si>
  <si>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</si>
  <si>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</si>
  <si>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</si>
  <si>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</si>
  <si>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</si>
  <si>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</si>
  <si>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</si>
  <si>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</si>
  <si>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</si>
  <si>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</si>
  <si>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</si>
  <si>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</si>
  <si>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</si>
  <si>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</si>
  <si>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</si>
  <si>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</si>
  <si>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</si>
  <si>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</si>
  <si>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</si>
  <si>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</si>
  <si>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</si>
  <si>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</si>
  <si>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</si>
  <si>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</si>
  <si>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</si>
  <si>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</si>
  <si>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</si>
  <si>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</si>
  <si>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</si>
  <si>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</si>
  <si>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</si>
  <si>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</si>
  <si>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</si>
  <si>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</si>
  <si>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</si>
  <si>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</si>
  <si>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</si>
  <si>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</si>
  <si>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</si>
  <si>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</si>
  <si>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</si>
  <si>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</si>
  <si>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</si>
  <si>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</si>
  <si>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</si>
  <si>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</si>
  <si>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</si>
  <si>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</si>
  <si>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</si>
  <si>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</si>
  <si>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</si>
  <si>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</si>
  <si>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</si>
  <si>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</si>
  <si>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</si>
  <si>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</si>
  <si>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</si>
  <si>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</si>
  <si>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</si>
  <si>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</si>
  <si>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</si>
  <si>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</si>
  <si>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</si>
  <si>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</si>
  <si>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</si>
  <si>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</si>
  <si>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</si>
  <si>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</si>
  <si>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</si>
  <si>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</si>
  <si>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</si>
  <si>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</si>
  <si>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</si>
  <si>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</si>
  <si>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</si>
  <si>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</si>
  <si>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</si>
  <si>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</si>
  <si>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</si>
  <si>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</si>
  <si>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</si>
  <si>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</si>
  <si>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</si>
  <si>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</si>
  <si>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</si>
  <si>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</si>
  <si>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</si>
  <si>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</si>
  <si>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</si>
  <si>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</si>
  <si>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</si>
  <si>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</si>
  <si>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</si>
  <si>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</si>
  <si>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</si>
  <si>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</si>
  <si>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</si>
  <si>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</si>
  <si>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</si>
  <si>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</si>
  <si>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</si>
  <si>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</si>
  <si>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</si>
  <si>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</si>
  <si>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</si>
  <si>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</si>
  <si>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</si>
  <si>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</si>
  <si>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</si>
  <si>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</si>
  <si>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</si>
  <si>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</si>
  <si>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</si>
  <si>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</si>
  <si>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</si>
  <si>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</si>
  <si>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</si>
  <si>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</si>
  <si>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</si>
  <si>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</si>
  <si>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</si>
  <si>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</si>
  <si>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</si>
  <si>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</si>
  <si>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</si>
  <si>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</si>
  <si>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</si>
  <si>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</si>
  <si>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</si>
  <si>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</si>
  <si>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</si>
  <si>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</si>
  <si>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</si>
  <si>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</si>
  <si>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</si>
  <si>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</si>
  <si>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</si>
  <si>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</si>
  <si>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</si>
  <si>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</si>
  <si>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</si>
  <si>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</si>
  <si>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</si>
  <si>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</si>
  <si>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</si>
  <si>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</si>
  <si>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</si>
  <si>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</si>
  <si>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</si>
  <si>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</si>
  <si>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</si>
  <si>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</si>
  <si>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</si>
  <si>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</si>
  <si>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</si>
  <si>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</si>
  <si>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</si>
  <si>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</si>
  <si>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</si>
  <si>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</si>
  <si>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</si>
  <si>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</si>
  <si>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</si>
  <si>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</si>
  <si>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</si>
  <si>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</si>
  <si>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</si>
  <si>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</si>
  <si>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</si>
  <si>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</si>
  <si>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</si>
  <si>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</si>
  <si>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</si>
  <si>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</si>
  <si>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</si>
  <si>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</si>
  <si>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</si>
  <si>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</si>
  <si>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</si>
  <si>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</si>
  <si>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</si>
  <si>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</si>
  <si>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</si>
  <si>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</si>
  <si>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</si>
  <si>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</si>
  <si>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</si>
  <si>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</si>
  <si>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</si>
  <si>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</si>
  <si>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</si>
  <si>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</si>
  <si>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</si>
  <si>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</si>
  <si>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</si>
  <si>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</si>
  <si>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</si>
  <si>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</si>
  <si>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</si>
  <si>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</si>
  <si>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</si>
  <si>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</si>
  <si>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</si>
  <si>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</si>
  <si>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</si>
  <si>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</si>
  <si>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</si>
  <si>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</si>
  <si>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</si>
  <si>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</si>
  <si>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</si>
  <si>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</si>
  <si>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</si>
  <si>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</si>
  <si>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</si>
  <si>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</si>
  <si>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</si>
  <si>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</si>
  <si>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</si>
  <si>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</si>
  <si>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</si>
  <si>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</si>
  <si>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</si>
  <si>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</si>
  <si>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</si>
  <si>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</si>
  <si>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</si>
  <si>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</si>
  <si>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</si>
  <si>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</si>
  <si>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</si>
  <si>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</si>
  <si>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</si>
  <si>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</si>
  <si>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</si>
  <si>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</si>
  <si>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</si>
  <si>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</si>
  <si>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</si>
  <si>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</si>
  <si>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</si>
  <si>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</si>
  <si>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</si>
  <si>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</si>
  <si>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</si>
  <si>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</si>
  <si>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</si>
  <si>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</si>
  <si>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</si>
  <si>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</si>
  <si>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</si>
  <si>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</si>
  <si>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</si>
  <si>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</si>
  <si>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</si>
  <si>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</si>
  <si>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</si>
  <si>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</si>
  <si>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</si>
  <si>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</si>
  <si>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</si>
  <si>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</si>
  <si>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</si>
  <si>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</si>
  <si>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</si>
  <si>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</si>
  <si>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</si>
  <si>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</si>
  <si>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</si>
  <si>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</si>
  <si>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</si>
  <si>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</si>
  <si>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</si>
  <si>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</si>
  <si>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</si>
  <si>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</si>
  <si>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</si>
  <si>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</si>
  <si>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</si>
  <si>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</si>
  <si>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</si>
  <si>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</si>
  <si>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</si>
  <si>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</si>
  <si>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</si>
  <si>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</si>
  <si>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</si>
  <si>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</si>
  <si>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</si>
  <si>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</si>
  <si>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</si>
  <si>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</si>
  <si>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</si>
  <si>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</si>
  <si>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</si>
  <si>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</si>
  <si>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</si>
  <si>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</si>
  <si>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</si>
  <si>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</si>
  <si>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</si>
  <si>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</si>
  <si>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</si>
  <si>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</si>
  <si>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</si>
  <si>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</si>
  <si>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</si>
  <si>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</si>
  <si>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</si>
  <si>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</si>
  <si>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</si>
  <si>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</si>
  <si>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</si>
  <si>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</si>
  <si>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</si>
  <si>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</si>
  <si>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</si>
  <si>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</si>
  <si>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</si>
  <si>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</si>
  <si>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</si>
  <si>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</si>
  <si>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</si>
  <si>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</si>
  <si>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</si>
  <si>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</si>
  <si>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</si>
  <si>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</si>
  <si>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</si>
  <si>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</si>
  <si>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</si>
  <si>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</si>
  <si>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</si>
  <si>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</si>
  <si>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</si>
  <si>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</si>
  <si>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</si>
  <si>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</si>
  <si>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</si>
  <si>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</si>
  <si>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</si>
  <si>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</si>
  <si>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</si>
  <si>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</si>
  <si>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</si>
  <si>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</si>
  <si>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</si>
  <si>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</si>
  <si>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</si>
  <si>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</si>
  <si>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</si>
  <si>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</si>
  <si>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</si>
  <si>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</si>
  <si>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</si>
  <si>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</si>
  <si>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</si>
  <si>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</si>
  <si>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</si>
  <si>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</si>
  <si>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</si>
  <si>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</si>
  <si>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</si>
  <si>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</si>
  <si>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</si>
  <si>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</si>
  <si>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</si>
  <si>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</si>
  <si>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</si>
  <si>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</si>
  <si>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</si>
  <si>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</si>
  <si>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</si>
  <si>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</si>
  <si>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</si>
  <si>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</si>
  <si>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</si>
  <si>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</si>
  <si>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</si>
  <si>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</si>
  <si>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</si>
  <si>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</si>
  <si>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</si>
  <si>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</si>
  <si>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</si>
  <si>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</si>
  <si>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</si>
  <si>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</si>
  <si>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</si>
  <si>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</si>
  <si>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</si>
  <si>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</si>
  <si>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</si>
  <si>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</si>
  <si>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</si>
  <si>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</si>
  <si>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</si>
  <si>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</si>
  <si>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</si>
  <si>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</si>
  <si>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</si>
  <si>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</si>
  <si>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</si>
  <si>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</si>
  <si>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</si>
  <si>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</si>
  <si>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</si>
  <si>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</si>
  <si>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</si>
  <si>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</si>
  <si>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</si>
  <si>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</si>
  <si>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</si>
  <si>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</si>
  <si>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</si>
  <si>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</si>
  <si>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</si>
  <si>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</si>
  <si>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</si>
  <si>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</si>
  <si>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</si>
  <si>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</si>
  <si>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</si>
  <si>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</si>
  <si>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</si>
  <si>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</si>
  <si>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</si>
  <si>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</si>
  <si>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</si>
  <si>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</si>
  <si>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</si>
  <si>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</si>
  <si>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</si>
  <si>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</si>
  <si>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</si>
  <si>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</si>
  <si>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</si>
  <si>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</si>
  <si>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</si>
  <si>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</si>
  <si>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</si>
  <si>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</si>
  <si>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</si>
  <si>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</si>
  <si>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</si>
  <si>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</si>
  <si>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</si>
  <si>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</si>
  <si>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</si>
  <si>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</si>
  <si>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</si>
  <si>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</si>
  <si>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</si>
  <si>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</si>
  <si>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</si>
  <si>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</si>
  <si>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</si>
  <si>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</si>
  <si>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</si>
  <si>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</si>
  <si>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</si>
  <si>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</si>
  <si>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</si>
  <si>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</si>
  <si>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</si>
  <si>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</si>
  <si>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</si>
  <si>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</si>
  <si>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</si>
  <si>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</si>
  <si>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</si>
  <si>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</si>
  <si>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</si>
  <si>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</si>
  <si>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</si>
  <si>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</si>
  <si>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</si>
  <si>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</si>
  <si>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</si>
  <si>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</si>
  <si>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</si>
  <si>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</si>
  <si>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</si>
  <si>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</si>
  <si>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</si>
  <si>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</si>
  <si>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</si>
  <si>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</si>
  <si>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</si>
  <si>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</si>
  <si>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</si>
  <si>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</si>
  <si>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</si>
  <si>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</si>
  <si>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</si>
  <si>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</si>
  <si>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</si>
  <si>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</si>
  <si>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</si>
  <si>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</si>
  <si>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</si>
  <si>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</si>
  <si>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</si>
  <si>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</si>
  <si>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</si>
  <si>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</si>
  <si>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</si>
  <si>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</si>
  <si>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</si>
  <si>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</si>
  <si>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</si>
  <si>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</si>
  <si>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</si>
  <si>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</si>
  <si>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</si>
  <si>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</si>
  <si>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</si>
  <si>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</si>
  <si>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</si>
  <si>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</si>
  <si>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</si>
  <si>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</si>
  <si>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</si>
  <si>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</si>
  <si>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</si>
  <si>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</si>
  <si>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</si>
  <si>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</si>
  <si>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</si>
  <si>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</si>
  <si>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</si>
  <si>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</si>
  <si>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</si>
  <si>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</si>
  <si>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</si>
  <si>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</si>
  <si>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</si>
  <si>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</si>
  <si>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</si>
  <si>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</si>
  <si>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</si>
  <si>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</si>
  <si>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</si>
  <si>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</si>
  <si>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</si>
  <si>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</si>
  <si>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</si>
  <si>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</si>
  <si>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</si>
  <si>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</si>
  <si>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</si>
  <si>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</si>
  <si>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</si>
  <si>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</si>
  <si>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</si>
  <si>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</si>
  <si>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</si>
  <si>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</si>
  <si>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</si>
  <si>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</si>
  <si>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</si>
  <si>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</si>
  <si>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</si>
  <si>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</si>
  <si>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</si>
  <si>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</si>
  <si>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</si>
  <si>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</si>
  <si>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</si>
  <si>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</si>
  <si>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</si>
  <si>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</si>
  <si>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</si>
  <si>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</si>
  <si>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</si>
  <si>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</si>
  <si>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</si>
  <si>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</si>
  <si>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</si>
  <si>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</si>
  <si>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</si>
  <si>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</si>
  <si>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</si>
  <si>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</si>
  <si>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</si>
  <si>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</si>
  <si>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</si>
  <si>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</si>
  <si>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</si>
  <si>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</si>
  <si>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</si>
  <si>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</si>
  <si>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</si>
  <si>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</si>
  <si>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</si>
  <si>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</si>
  <si>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</si>
  <si>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</si>
  <si>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</si>
  <si>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</si>
  <si>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</si>
  <si>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</si>
  <si>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</si>
  <si>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</si>
  <si>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</si>
  <si>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</si>
  <si>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</si>
  <si>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</si>
  <si>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</si>
  <si>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</si>
  <si>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</si>
  <si>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</si>
  <si>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</si>
  <si>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</si>
  <si>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</si>
  <si>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</si>
  <si>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</si>
  <si>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</si>
  <si>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</si>
  <si>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</si>
  <si>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</si>
  <si>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</si>
  <si>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</si>
  <si>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</si>
  <si>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</si>
  <si>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</si>
  <si>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</si>
  <si>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</si>
  <si>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</si>
  <si>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</si>
  <si>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</si>
  <si>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</si>
  <si>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</si>
  <si>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</si>
  <si>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</si>
  <si>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</si>
  <si>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</si>
  <si>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</si>
  <si>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</si>
  <si>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</si>
  <si>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</si>
  <si>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</si>
  <si>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</si>
  <si>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</si>
  <si>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</si>
  <si>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</si>
  <si>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</si>
  <si>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</si>
  <si>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</si>
  <si>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</si>
  <si>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</si>
  <si>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</si>
  <si>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</si>
  <si>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</si>
  <si>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</si>
  <si>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</si>
  <si>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</si>
  <si>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</si>
  <si>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</si>
  <si>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</si>
  <si>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</si>
  <si>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</si>
  <si>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</si>
  <si>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</si>
  <si>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</si>
  <si>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</si>
  <si>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</si>
  <si>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</si>
  <si>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</si>
  <si>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</si>
  <si>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</si>
  <si>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</si>
  <si>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</si>
  <si>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</si>
  <si>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</si>
  <si>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</si>
  <si>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</si>
  <si>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</si>
  <si>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</si>
  <si>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</si>
  <si>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</si>
  <si>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</si>
  <si>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</si>
  <si>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</si>
  <si>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</si>
  <si>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</si>
  <si>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</si>
  <si>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</si>
  <si>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</si>
  <si>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</si>
  <si>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</si>
  <si>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</si>
  <si>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</si>
  <si>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</si>
  <si>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</si>
  <si>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</si>
  <si>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</si>
  <si>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</si>
  <si>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</si>
  <si>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</si>
  <si>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</si>
  <si>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</si>
  <si>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</si>
  <si>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</si>
  <si>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</si>
  <si>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</si>
  <si>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</si>
  <si>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</si>
  <si>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</si>
  <si>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</si>
  <si>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</si>
  <si>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</si>
  <si>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</si>
  <si>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</si>
  <si>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</si>
  <si>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</si>
  <si>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</si>
  <si>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</si>
  <si>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</si>
  <si>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</si>
  <si>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</si>
  <si>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</si>
  <si>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</si>
  <si>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</si>
  <si>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</si>
  <si>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</si>
  <si>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</si>
  <si>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</si>
  <si>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</si>
  <si>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</si>
  <si>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</si>
  <si>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</si>
  <si>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</si>
  <si>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</si>
  <si>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</si>
  <si>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</si>
  <si>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</si>
  <si>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</si>
  <si>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</si>
  <si>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</si>
  <si>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</si>
  <si>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</si>
  <si>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</si>
  <si>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</si>
  <si>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</si>
  <si>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</si>
  <si>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</si>
  <si>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</si>
  <si>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</si>
  <si>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</si>
  <si>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</si>
  <si>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</si>
  <si>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</si>
  <si>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</si>
  <si>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</si>
  <si>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</si>
  <si>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</si>
  <si>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</si>
  <si>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</si>
  <si>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</si>
  <si>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</si>
  <si>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</si>
  <si>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</si>
  <si>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</si>
  <si>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</si>
  <si>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</si>
  <si>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</si>
  <si>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</si>
  <si>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</si>
  <si>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</si>
  <si>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</si>
  <si>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</si>
  <si>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</si>
  <si>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</si>
  <si>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</si>
  <si>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</si>
  <si>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</si>
  <si>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</si>
  <si>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</si>
  <si>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</si>
  <si>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</si>
  <si>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</si>
  <si>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</si>
  <si>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</si>
  <si>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</si>
  <si>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</si>
  <si>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</si>
  <si>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</si>
  <si>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</si>
  <si>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</si>
  <si>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</si>
  <si>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</si>
  <si>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</si>
  <si>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</si>
  <si>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</si>
  <si>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</si>
  <si>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</si>
  <si>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</si>
  <si>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</si>
  <si>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</si>
  <si>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</si>
  <si>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</si>
  <si>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</si>
  <si>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</si>
  <si>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</si>
  <si>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</si>
  <si>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</si>
  <si>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</si>
  <si>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</si>
  <si>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</si>
  <si>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</si>
  <si>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</si>
  <si>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</si>
  <si>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</si>
  <si>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</si>
  <si>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</si>
  <si>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</si>
  <si>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</si>
  <si>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</si>
  <si>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</si>
  <si>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</si>
  <si>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</si>
  <si>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</si>
  <si>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</si>
  <si>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</si>
  <si>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</si>
  <si>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</si>
  <si>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</si>
  <si>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</si>
  <si>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</si>
  <si>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</si>
  <si>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</si>
  <si>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</si>
  <si>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</si>
  <si>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</si>
  <si>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</si>
  <si>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</si>
  <si>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</si>
  <si>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</si>
  <si>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</si>
  <si>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</si>
  <si>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</si>
  <si>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</si>
  <si>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</si>
  <si>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</si>
  <si>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</si>
  <si>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</si>
  <si>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</si>
  <si>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</si>
  <si>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</si>
  <si>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</si>
  <si>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</si>
  <si>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</si>
  <si>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</si>
  <si>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</si>
  <si>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</si>
  <si>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</si>
  <si>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</si>
  <si>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</si>
  <si>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</si>
  <si>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</si>
  <si>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</si>
  <si>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</si>
  <si>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</si>
  <si>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</si>
  <si>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</si>
  <si>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</si>
  <si>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</si>
  <si>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</si>
  <si>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</si>
  <si>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</si>
  <si>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</si>
  <si>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</si>
  <si>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</si>
  <si>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</si>
  <si>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</si>
  <si>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</si>
  <si>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</si>
  <si>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</si>
  <si>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</si>
  <si>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</si>
  <si>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</si>
  <si>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</si>
  <si>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</si>
  <si>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</si>
  <si>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</si>
  <si>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</si>
  <si>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</si>
  <si>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</si>
  <si>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</si>
  <si>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</si>
  <si>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</si>
  <si>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</si>
  <si>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</si>
  <si>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</si>
  <si>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</si>
  <si>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</si>
  <si>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</si>
  <si>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</si>
  <si>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</si>
  <si>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</si>
  <si>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</si>
  <si>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</si>
  <si>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</si>
  <si>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</si>
  <si>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</si>
  <si>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</si>
  <si>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</si>
  <si>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</si>
  <si>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</si>
  <si>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</si>
  <si>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</si>
  <si>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</si>
  <si>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</si>
  <si>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</si>
  <si>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</si>
  <si>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</si>
  <si>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</si>
  <si>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</si>
  <si>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</si>
  <si>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</si>
  <si>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</si>
  <si>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</si>
  <si>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</si>
  <si>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</si>
  <si>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</si>
  <si>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</si>
  <si>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</si>
  <si>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</si>
  <si>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</si>
  <si>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</si>
  <si>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</si>
  <si>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</si>
  <si>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</si>
  <si>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</si>
  <si>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</si>
  <si>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</si>
  <si>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</si>
  <si>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</si>
  <si>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</si>
  <si>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</si>
  <si>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</si>
  <si>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</si>
  <si>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</si>
  <si>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</si>
  <si>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</si>
  <si>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</si>
  <si>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</si>
  <si>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</si>
  <si>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</si>
  <si>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</si>
  <si>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</si>
  <si>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</si>
  <si>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</si>
  <si>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</si>
  <si>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</si>
  <si>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</si>
  <si>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</si>
  <si>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</si>
  <si>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</si>
  <si>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</si>
  <si>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</si>
  <si>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</si>
  <si>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</si>
  <si>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</si>
  <si>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</si>
  <si>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</si>
  <si>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</si>
  <si>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</si>
  <si>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</si>
  <si>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</si>
  <si>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</si>
  <si>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</si>
  <si>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</si>
  <si>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</si>
  <si>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</si>
  <si>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</si>
  <si>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</si>
  <si>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</si>
  <si>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</si>
  <si>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</si>
  <si>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</si>
  <si>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</si>
  <si>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</si>
  <si>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</si>
  <si>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</si>
  <si>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</si>
  <si>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</si>
  <si>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</si>
  <si>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</si>
  <si>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</si>
  <si>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</si>
  <si>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</si>
  <si>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</si>
  <si>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</si>
  <si>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</si>
  <si>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</si>
  <si>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</si>
  <si>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</si>
  <si>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</si>
  <si>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</si>
  <si>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</si>
  <si>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</si>
  <si>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</si>
  <si>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</si>
  <si>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</si>
  <si>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</si>
  <si>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</si>
  <si>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</si>
  <si>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</si>
  <si>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</si>
  <si>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</si>
  <si>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</si>
  <si>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</si>
  <si>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</si>
  <si>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</si>
  <si>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</si>
  <si>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</si>
  <si>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</si>
  <si>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</si>
  <si>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</si>
  <si>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</si>
  <si>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</si>
  <si>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</si>
  <si>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</si>
  <si>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</si>
  <si>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</si>
  <si>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</si>
  <si>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</si>
  <si>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</si>
  <si>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</si>
  <si>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</si>
  <si>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</si>
  <si>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</si>
  <si>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</si>
  <si>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</si>
  <si>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</si>
  <si>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</si>
  <si>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</si>
  <si>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</si>
  <si>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</si>
  <si>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</si>
  <si>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</si>
  <si>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</si>
  <si>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</si>
  <si>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</si>
  <si>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</si>
  <si>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</si>
  <si>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</si>
  <si>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</si>
  <si>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</si>
  <si>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</si>
  <si>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</si>
  <si>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</si>
  <si>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</si>
  <si>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</si>
  <si>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</si>
  <si>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</si>
  <si>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</si>
  <si>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</si>
  <si>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</si>
  <si>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</si>
  <si>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</si>
  <si>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</si>
  <si>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</si>
  <si>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</si>
  <si>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</si>
  <si>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</si>
  <si>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</si>
  <si>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</si>
  <si>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</si>
  <si>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</si>
  <si>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</si>
  <si>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</si>
  <si>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</si>
  <si>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</si>
  <si>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</si>
  <si>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</si>
  <si>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</si>
  <si>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</si>
  <si>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</si>
  <si>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</si>
  <si>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</si>
  <si>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</si>
  <si>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</si>
  <si>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</si>
  <si>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</si>
  <si>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</si>
  <si>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</si>
  <si>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</si>
  <si>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</si>
  <si>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</si>
  <si>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</si>
  <si>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</si>
  <si>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</si>
  <si>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</si>
  <si>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</si>
  <si>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</si>
  <si>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</si>
  <si>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</si>
  <si>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</si>
  <si>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</si>
  <si>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</si>
  <si>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</si>
  <si>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</si>
  <si>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</si>
  <si>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</si>
  <si>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</si>
  <si>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</si>
  <si>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</si>
  <si>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</si>
  <si>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</si>
  <si>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</si>
  <si>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</si>
  <si>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</si>
  <si>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</si>
  <si>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</si>
  <si>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</si>
  <si>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</si>
  <si>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</si>
  <si>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</si>
  <si>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</si>
  <si>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</si>
  <si>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</si>
  <si>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</si>
  <si>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</si>
  <si>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</si>
  <si>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</si>
  <si>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</si>
  <si>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</si>
  <si>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</si>
  <si>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</si>
  <si>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</si>
  <si>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</si>
  <si>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</si>
  <si>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</si>
  <si>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</si>
  <si>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</si>
  <si>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</si>
  <si>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</si>
  <si>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</si>
  <si>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</si>
  <si>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</si>
  <si>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</si>
  <si>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</si>
  <si>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</si>
  <si>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</si>
  <si>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</si>
  <si>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</si>
  <si>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</si>
  <si>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</si>
  <si>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</si>
  <si>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</si>
  <si>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</si>
  <si>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</si>
  <si>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</si>
  <si>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</si>
  <si>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</si>
  <si>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</si>
  <si>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</si>
  <si>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</si>
  <si>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</si>
  <si>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</si>
  <si>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</si>
  <si>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</si>
  <si>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</si>
  <si>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</si>
  <si>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</si>
  <si>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</si>
  <si>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</si>
  <si>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</si>
  <si>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</si>
  <si>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</si>
  <si>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</si>
  <si>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</si>
  <si>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</si>
  <si>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</si>
  <si>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</si>
  <si>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</si>
  <si>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</si>
  <si>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</si>
  <si>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</si>
  <si>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</si>
  <si>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</si>
  <si>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</si>
  <si>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</si>
  <si>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</si>
  <si>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</si>
  <si>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</si>
  <si>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</si>
  <si>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</si>
  <si>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</si>
  <si>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</si>
  <si>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</si>
  <si>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</si>
  <si>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</si>
  <si>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</si>
  <si>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</si>
  <si>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</si>
  <si>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</si>
  <si>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</si>
  <si>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</si>
  <si>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</si>
  <si>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</si>
  <si>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</si>
  <si>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</si>
  <si>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</si>
  <si>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</si>
  <si>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</si>
  <si>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</si>
  <si>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</si>
  <si>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</si>
  <si>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</si>
  <si>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</si>
  <si>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</si>
  <si>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</si>
  <si>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</si>
  <si>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</si>
  <si>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</si>
  <si>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</si>
  <si>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</si>
  <si>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</si>
  <si>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</si>
  <si>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</si>
  <si>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</si>
  <si>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</si>
  <si>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</si>
  <si>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</si>
  <si>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</si>
  <si>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</si>
  <si>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</si>
  <si>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</si>
  <si>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</si>
  <si>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</si>
  <si>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</si>
  <si>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</si>
  <si>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</si>
  <si>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</si>
  <si>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</si>
  <si>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</si>
  <si>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</si>
  <si>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</si>
  <si>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</si>
  <si>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</si>
  <si>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</si>
  <si>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</si>
  <si>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</si>
  <si>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</si>
  <si>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</si>
  <si>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</si>
  <si>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</si>
  <si>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</si>
  <si>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</si>
  <si>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</si>
  <si>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</si>
  <si>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</si>
  <si>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</si>
  <si>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</si>
  <si>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</si>
  <si>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</si>
  <si>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</si>
  <si>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</si>
  <si>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</si>
  <si>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</si>
  <si>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</si>
  <si>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</si>
  <si>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</si>
  <si>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</si>
  <si>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</si>
  <si>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</si>
  <si>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</si>
  <si>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</si>
  <si>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</si>
  <si>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</si>
  <si>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</si>
  <si>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</si>
  <si>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</si>
  <si>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</si>
  <si>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</si>
  <si>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</si>
  <si>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</si>
  <si>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</si>
  <si>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</si>
  <si>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</si>
  <si>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</si>
  <si>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</si>
  <si>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</si>
  <si>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</si>
  <si>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</si>
  <si>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</si>
  <si>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</si>
  <si>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</si>
  <si>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</si>
  <si>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</si>
  <si>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</si>
  <si>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</si>
  <si>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</si>
  <si>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</si>
  <si>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</si>
  <si>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</si>
  <si>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</si>
  <si>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</si>
  <si>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</si>
  <si>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</si>
  <si>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</si>
  <si>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</si>
  <si>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</si>
  <si>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</si>
  <si>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</si>
  <si>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</si>
  <si>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</si>
  <si>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</si>
  <si>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</si>
  <si>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</si>
  <si>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</si>
  <si>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</si>
  <si>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</si>
  <si>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</si>
  <si>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</si>
  <si>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</si>
  <si>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</si>
  <si>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</si>
  <si>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</si>
  <si>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</si>
  <si>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</si>
  <si>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</si>
  <si>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</si>
  <si>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</si>
  <si>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</si>
  <si>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</si>
  <si>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</si>
  <si>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</si>
  <si>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</si>
  <si>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</si>
  <si>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</si>
  <si>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</si>
  <si>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</si>
  <si>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</si>
  <si>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</si>
  <si>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</si>
  <si>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</si>
  <si>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</si>
  <si>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</si>
  <si>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</si>
  <si>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</si>
  <si>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</si>
  <si>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</si>
  <si>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</si>
  <si>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</si>
  <si>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</si>
  <si>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</si>
  <si>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</si>
  <si>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</si>
  <si>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</si>
  <si>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</si>
  <si>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</si>
  <si>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</si>
  <si>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</si>
  <si>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</si>
  <si>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</si>
  <si>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</si>
  <si>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</si>
  <si>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</si>
  <si>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</si>
  <si>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</si>
  <si>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</si>
  <si>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</si>
  <si>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</si>
  <si>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</si>
  <si>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</si>
  <si>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</si>
  <si>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</si>
  <si>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</si>
  <si>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</si>
  <si>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</si>
  <si>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</si>
  <si>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</si>
  <si>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</si>
  <si>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</si>
  <si>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</si>
  <si>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</si>
  <si>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</si>
  <si>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</si>
  <si>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</si>
  <si>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</si>
  <si>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</si>
  <si>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</si>
  <si>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</si>
  <si>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</si>
  <si>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</si>
  <si>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</si>
  <si>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</si>
  <si>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</si>
  <si>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</si>
  <si>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</si>
  <si>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</si>
  <si>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</si>
  <si>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</si>
  <si>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</si>
  <si>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</si>
  <si>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</si>
  <si>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</si>
  <si>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</si>
  <si>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</si>
  <si>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</si>
  <si>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</si>
  <si>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</si>
  <si>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</si>
  <si>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</si>
  <si>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</si>
  <si>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</si>
  <si>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</si>
  <si>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</si>
  <si>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</si>
  <si>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</si>
  <si>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</si>
  <si>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</si>
  <si>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</si>
  <si>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</si>
  <si>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</si>
  <si>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</si>
  <si>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</si>
  <si>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</si>
  <si>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</si>
  <si>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</si>
  <si>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</si>
  <si>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</si>
  <si>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</si>
  <si>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</si>
  <si>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</si>
  <si>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</si>
  <si>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</si>
  <si>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</si>
  <si>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</si>
  <si>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</si>
  <si>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</si>
  <si>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</si>
  <si>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</si>
  <si>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</si>
  <si>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</si>
  <si>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</si>
  <si>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</si>
  <si>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</si>
  <si>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</si>
  <si>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</si>
  <si>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</si>
  <si>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</si>
  <si>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</si>
  <si>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</si>
  <si>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</si>
  <si>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</si>
  <si>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</si>
  <si>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</si>
  <si>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</si>
  <si>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</si>
  <si>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</si>
  <si>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</si>
  <si>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</si>
  <si>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</si>
  <si>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</si>
  <si>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</si>
  <si>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</si>
  <si>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</si>
  <si>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</si>
  <si>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</si>
  <si>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</si>
  <si>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</si>
  <si>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</si>
  <si>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</si>
  <si>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</si>
  <si>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</si>
  <si>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</si>
  <si>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</si>
  <si>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</si>
  <si>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</si>
  <si>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</si>
  <si>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</si>
  <si>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</si>
  <si>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</si>
  <si>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</si>
  <si>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</si>
  <si>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</si>
  <si>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</si>
  <si>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</si>
  <si>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</si>
  <si>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</si>
  <si>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</si>
  <si>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</si>
  <si>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</si>
  <si>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</si>
  <si>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</si>
  <si>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</si>
  <si>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</si>
  <si>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</si>
  <si>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</si>
  <si>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</si>
  <si>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</si>
  <si>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</si>
  <si>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</si>
  <si>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</si>
  <si>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</si>
  <si>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</si>
  <si>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</si>
  <si>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</si>
  <si>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</si>
  <si>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</si>
  <si>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</si>
  <si>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</si>
  <si>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</si>
  <si>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</si>
  <si>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</si>
  <si>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</si>
  <si>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</si>
  <si>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</si>
  <si>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</si>
  <si>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</si>
  <si>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</si>
  <si>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</si>
  <si>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</si>
  <si>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</si>
  <si>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</si>
  <si>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</si>
  <si>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</si>
  <si>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</si>
  <si>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</si>
  <si>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</si>
  <si>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</si>
  <si>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</si>
  <si>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</si>
  <si>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</si>
  <si>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</si>
  <si>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</si>
  <si>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</si>
  <si>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</si>
  <si>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</si>
  <si>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</si>
  <si>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</si>
  <si>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</si>
  <si>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</si>
  <si>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</si>
  <si>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</si>
  <si>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</si>
  <si>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</si>
  <si>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</si>
  <si>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</si>
  <si>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</si>
  <si>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</si>
  <si>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</si>
  <si>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</si>
  <si>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</si>
  <si>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</si>
  <si>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</si>
  <si>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</si>
  <si>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</si>
  <si>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</si>
  <si>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</si>
  <si>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</si>
  <si>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</si>
  <si>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</si>
  <si>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</si>
  <si>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</si>
  <si>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</si>
  <si>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</si>
  <si>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</si>
  <si>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</si>
  <si>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</si>
  <si>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</si>
  <si>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</si>
  <si>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</si>
  <si>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</si>
  <si>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</si>
  <si>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</si>
  <si>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</si>
  <si>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</si>
  <si>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</si>
  <si>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</si>
  <si>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</si>
  <si>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</si>
  <si>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</si>
  <si>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</si>
  <si>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</si>
  <si>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</si>
  <si>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</si>
  <si>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</si>
  <si>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</si>
  <si>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</si>
  <si>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</si>
  <si>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</si>
  <si>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</si>
  <si>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</si>
  <si>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</si>
  <si>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</si>
  <si>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</si>
  <si>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</si>
  <si>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</si>
  <si>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</si>
  <si>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</si>
  <si>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</si>
  <si>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</si>
  <si>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</si>
  <si>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</si>
  <si>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</si>
  <si>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</si>
  <si>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</si>
  <si>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</si>
  <si>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</si>
  <si>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</si>
  <si>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</si>
  <si>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</si>
  <si>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</si>
  <si>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</si>
  <si>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</si>
  <si>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</si>
  <si>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</si>
  <si>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</si>
  <si>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</si>
  <si>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</si>
  <si>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</si>
  <si>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</si>
  <si>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</si>
  <si>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</si>
  <si>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</si>
  <si>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</si>
  <si>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</si>
  <si>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</si>
  <si>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</si>
  <si>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</si>
  <si>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</si>
  <si>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</si>
  <si>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</si>
  <si>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</si>
  <si>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</si>
  <si>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</si>
  <si>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</si>
  <si>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</si>
  <si>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</si>
  <si>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</si>
  <si>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</si>
  <si>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</si>
  <si>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</si>
  <si>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</si>
  <si>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</si>
  <si>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</si>
  <si>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</si>
  <si>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</si>
  <si>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</si>
  <si>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</si>
  <si>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</si>
  <si>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</si>
  <si>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</si>
  <si>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</si>
  <si>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</si>
  <si>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</si>
  <si>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</si>
  <si>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</si>
  <si>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</si>
  <si>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</si>
  <si>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</si>
  <si>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</si>
  <si>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</si>
  <si>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</si>
  <si>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</si>
  <si>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</si>
  <si>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</si>
  <si>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</si>
  <si>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</si>
  <si>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</si>
  <si>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</si>
  <si>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</si>
  <si>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</si>
  <si>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</si>
  <si>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</si>
  <si>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</si>
  <si>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</si>
  <si>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</si>
  <si>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</si>
  <si>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</si>
  <si>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</si>
  <si>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</si>
  <si>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</si>
  <si>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</si>
  <si>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</si>
  <si>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</si>
  <si>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</si>
  <si>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</si>
  <si>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</si>
  <si>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</si>
  <si>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</si>
  <si>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</si>
  <si>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</si>
  <si>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</si>
  <si>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</si>
  <si>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</si>
  <si>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</si>
  <si>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</si>
  <si>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</si>
  <si>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</si>
  <si>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</si>
  <si>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</si>
  <si>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</si>
  <si>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</si>
  <si>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</si>
  <si>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</si>
  <si>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</si>
  <si>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</si>
  <si>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</si>
  <si>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</si>
  <si>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</si>
  <si>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</si>
  <si>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</si>
  <si>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</si>
  <si>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</si>
  <si>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</si>
  <si>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</si>
  <si>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</si>
  <si>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</si>
  <si>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</si>
  <si>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</si>
  <si>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</si>
  <si>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</si>
  <si>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</si>
  <si>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</si>
  <si>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</si>
  <si>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</si>
  <si>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</si>
  <si>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</si>
  <si>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</si>
  <si>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</si>
  <si>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</si>
  <si>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</si>
  <si>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</si>
  <si>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</si>
  <si>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</si>
  <si>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</si>
  <si>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</si>
  <si>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</si>
  <si>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</si>
  <si>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</si>
  <si>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</si>
  <si>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</si>
  <si>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</si>
  <si>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</si>
  <si>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</si>
  <si>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</si>
  <si>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</si>
  <si>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</si>
  <si>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</si>
  <si>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</si>
  <si>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</si>
  <si>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</si>
  <si>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</si>
  <si>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</si>
  <si>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</si>
  <si>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</si>
  <si>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</si>
  <si>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</si>
  <si>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</si>
  <si>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</si>
  <si>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</si>
  <si>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</si>
  <si>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</si>
  <si>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</si>
  <si>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</si>
  <si>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</si>
  <si>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</si>
  <si>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</si>
  <si>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</si>
  <si>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</si>
  <si>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</si>
  <si>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</si>
  <si>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</si>
  <si>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</si>
  <si>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</si>
  <si>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</si>
  <si>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</si>
  <si>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</si>
  <si>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</si>
  <si>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</si>
  <si>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</si>
  <si>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</si>
  <si>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</si>
  <si>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</si>
  <si>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</si>
  <si>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</si>
  <si>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</si>
  <si>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</si>
  <si>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</si>
  <si>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</si>
  <si>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</si>
  <si>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</si>
  <si>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</si>
  <si>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</si>
  <si>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</si>
  <si>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</si>
  <si>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</si>
  <si>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</si>
  <si>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</si>
  <si>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</si>
  <si>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</si>
  <si>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</si>
  <si>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</si>
  <si>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</si>
  <si>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</si>
  <si>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</si>
  <si>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</si>
  <si>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</si>
  <si>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</si>
  <si>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</si>
  <si>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</si>
  <si>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</si>
  <si>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</si>
  <si>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</si>
  <si>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</si>
  <si>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</si>
  <si>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</si>
  <si>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</si>
  <si>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</si>
  <si>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</si>
  <si>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</si>
  <si>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</si>
  <si>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</si>
  <si>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</si>
  <si>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</si>
  <si>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</si>
  <si>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</si>
  <si>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</si>
  <si>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</si>
  <si>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</si>
  <si>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</si>
  <si>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</si>
  <si>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</si>
  <si>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</si>
  <si>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</si>
  <si>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</si>
  <si>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</si>
  <si>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</si>
  <si>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</si>
  <si>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</si>
  <si>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</si>
  <si>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</si>
  <si>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</si>
  <si>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</si>
  <si>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</si>
  <si>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</si>
  <si>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</si>
  <si>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</si>
  <si>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</si>
  <si>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</si>
  <si>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</si>
  <si>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</si>
  <si>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</si>
  <si>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</si>
  <si>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</si>
  <si>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</si>
  <si>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</si>
  <si>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</si>
  <si>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</si>
  <si>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</si>
  <si>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</si>
  <si>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</si>
  <si>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</si>
  <si>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</si>
  <si>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</si>
  <si>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</si>
  <si>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</si>
  <si>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</si>
  <si>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</si>
  <si>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</si>
  <si>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</si>
  <si>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</si>
  <si>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</si>
  <si>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</si>
  <si>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</si>
  <si>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</si>
  <si>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</si>
  <si>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</si>
  <si>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</si>
  <si>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</si>
  <si>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</si>
  <si>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</si>
  <si>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</si>
  <si>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</si>
  <si>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</si>
  <si>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</si>
  <si>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</si>
  <si>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</si>
  <si>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</si>
  <si>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</si>
  <si>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</si>
  <si>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</si>
  <si>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</si>
  <si>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</si>
  <si>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</si>
  <si>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</si>
  <si>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</si>
  <si>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</si>
  <si>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</si>
  <si>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</si>
  <si>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</si>
  <si>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</si>
  <si>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</si>
  <si>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</si>
  <si>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</si>
  <si>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</si>
  <si>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</si>
  <si>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</si>
  <si>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</si>
  <si>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</si>
  <si>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</si>
  <si>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</si>
  <si>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</si>
  <si>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</si>
  <si>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</si>
  <si>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</si>
  <si>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</si>
  <si>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</si>
  <si>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</si>
  <si>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</si>
  <si>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</si>
  <si>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</si>
  <si>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</si>
  <si>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</si>
  <si>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</si>
  <si>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</si>
  <si>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</si>
  <si>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</si>
  <si>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</si>
  <si>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</si>
  <si>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</si>
  <si>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</si>
  <si>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</si>
  <si>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</si>
  <si>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</si>
  <si>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</si>
  <si>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</si>
  <si>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</si>
  <si>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</si>
  <si>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</si>
  <si>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</si>
  <si>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</si>
  <si>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</si>
  <si>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</si>
  <si>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</si>
  <si>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</si>
  <si>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</si>
  <si>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</si>
  <si>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</si>
  <si>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</si>
  <si>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</si>
  <si>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</si>
  <si>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</si>
  <si>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</si>
  <si>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</si>
  <si>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</si>
  <si>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</si>
  <si>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</si>
  <si>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</si>
  <si>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</si>
  <si>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</si>
  <si>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</si>
  <si>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</si>
  <si>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</si>
  <si>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</si>
  <si>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</si>
  <si>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</si>
  <si>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</si>
  <si>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</si>
  <si>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</si>
  <si>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</si>
  <si>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</si>
  <si>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</si>
  <si>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</si>
  <si>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</si>
  <si>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</si>
  <si>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</si>
  <si>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</si>
  <si>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</si>
  <si>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</si>
  <si>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</si>
  <si>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</si>
  <si>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</si>
  <si>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</si>
  <si>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</si>
  <si>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</si>
  <si>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</si>
  <si>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</si>
  <si>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</si>
  <si>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</si>
  <si>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</si>
  <si>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</si>
  <si>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</si>
  <si>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</si>
  <si>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</si>
  <si>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</si>
  <si>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</si>
  <si>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</si>
  <si>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</si>
  <si>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</si>
  <si>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</si>
  <si>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</si>
  <si>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</si>
  <si>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</si>
  <si>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</si>
  <si>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</si>
  <si>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</si>
  <si>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</si>
  <si>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</si>
  <si>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</si>
  <si>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</si>
  <si>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</si>
  <si>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</si>
  <si>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</si>
  <si>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</si>
  <si>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</si>
  <si>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</si>
  <si>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</si>
  <si>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</si>
  <si>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</si>
  <si>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</si>
  <si>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</si>
  <si>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</si>
  <si>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</si>
  <si>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</si>
  <si>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</si>
  <si>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</si>
  <si>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</si>
  <si>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</si>
  <si>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</si>
  <si>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</si>
  <si>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</si>
  <si>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</si>
  <si>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</si>
  <si>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</si>
  <si>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</si>
  <si>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</si>
  <si>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</si>
  <si>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</si>
  <si>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</si>
  <si>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</si>
  <si>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</si>
  <si>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</si>
  <si>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</si>
  <si>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</si>
  <si>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</si>
  <si>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</si>
  <si>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</si>
  <si>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</si>
  <si>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</si>
  <si>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</si>
  <si>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</si>
  <si>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</si>
  <si>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</si>
  <si>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</si>
  <si>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</si>
  <si>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</si>
  <si>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</si>
  <si>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</si>
  <si>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</si>
  <si>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</si>
  <si>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</si>
  <si>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</si>
  <si>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</si>
  <si>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</si>
  <si>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</si>
  <si>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</si>
  <si>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</si>
  <si>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</si>
  <si>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</si>
  <si>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</si>
  <si>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</si>
  <si>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</si>
  <si>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</si>
  <si>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</si>
  <si>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</si>
  <si>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</si>
  <si>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</si>
  <si>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</si>
  <si>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</si>
  <si>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</si>
  <si>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</si>
  <si>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</si>
  <si>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</si>
  <si>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</si>
  <si>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</si>
  <si>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</si>
  <si>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</si>
  <si>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</si>
  <si>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</si>
  <si>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</si>
  <si>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</si>
  <si>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</si>
  <si>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</si>
  <si>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</si>
  <si>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</si>
  <si>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</si>
  <si>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</si>
  <si>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</si>
  <si>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</si>
  <si>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</si>
  <si>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</si>
  <si>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</si>
  <si>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</si>
  <si>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</si>
  <si>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</si>
  <si>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</si>
  <si>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</si>
  <si>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</si>
  <si>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</si>
  <si>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</si>
  <si>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</si>
  <si>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</si>
  <si>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</si>
  <si>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</si>
  <si>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</si>
  <si>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</si>
  <si>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</si>
  <si>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</si>
  <si>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</si>
  <si>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</si>
  <si>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</si>
  <si>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</si>
  <si>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</si>
  <si>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</si>
  <si>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</si>
  <si>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</si>
  <si>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</si>
  <si>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</si>
  <si>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</si>
  <si>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</si>
  <si>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</si>
  <si>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</si>
  <si>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</si>
  <si>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</si>
  <si>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</si>
  <si>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</si>
  <si>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</si>
  <si>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</si>
  <si>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</si>
  <si>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</si>
  <si>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</si>
  <si>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</si>
  <si>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</si>
  <si>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</si>
  <si>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</si>
  <si>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</si>
  <si>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</si>
  <si>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</si>
  <si>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</si>
  <si>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</si>
  <si>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</si>
  <si>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</si>
  <si>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</si>
  <si>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</si>
  <si>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</si>
  <si>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</si>
  <si>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</si>
  <si>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</si>
  <si>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</si>
  <si>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</si>
  <si>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</si>
  <si>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</si>
  <si>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</si>
  <si>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</si>
  <si>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</si>
  <si>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</si>
  <si>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</si>
  <si>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</si>
  <si>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</si>
  <si>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</si>
  <si>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</si>
  <si>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</si>
  <si>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</si>
  <si>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</si>
  <si>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</si>
  <si>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</si>
  <si>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</si>
  <si>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</si>
  <si>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</si>
  <si>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</si>
  <si>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</si>
  <si>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</si>
  <si>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</si>
  <si>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</si>
  <si>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</si>
  <si>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</si>
  <si>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</si>
  <si>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</si>
  <si>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</si>
  <si>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</si>
  <si>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</si>
  <si>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</si>
  <si>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</si>
  <si>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</si>
  <si>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</si>
  <si>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</si>
  <si>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</si>
  <si>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</si>
  <si>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</si>
  <si>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</si>
  <si>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</si>
  <si>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</si>
  <si>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</si>
  <si>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</si>
  <si>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</si>
  <si>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</si>
  <si>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</si>
  <si>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</si>
  <si>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</si>
  <si>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</si>
  <si>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</si>
  <si>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</si>
  <si>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</si>
  <si>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</si>
  <si>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</si>
  <si>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</si>
  <si>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</si>
  <si>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</si>
  <si>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</si>
  <si>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</si>
  <si>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</si>
  <si>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</si>
  <si>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</si>
  <si>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</si>
  <si>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</si>
  <si>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</si>
  <si>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</si>
  <si>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</si>
  <si>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</si>
  <si>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</si>
  <si>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</si>
  <si>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</si>
  <si>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</si>
  <si>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</si>
  <si>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</si>
  <si>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</si>
  <si>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</si>
  <si>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</si>
  <si>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</si>
  <si>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</si>
  <si>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</si>
  <si>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</si>
  <si>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</si>
  <si>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</si>
  <si>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</si>
  <si>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</si>
  <si>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</si>
  <si>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</si>
  <si>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</si>
  <si>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</si>
  <si>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</si>
  <si>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</si>
  <si>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</si>
  <si>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</si>
  <si>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</si>
  <si>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</si>
  <si>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</si>
  <si>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</si>
  <si>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</si>
  <si>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</si>
  <si>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</si>
  <si>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</si>
  <si>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</si>
  <si>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</si>
  <si>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</si>
  <si>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</si>
  <si>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</si>
  <si>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</si>
  <si>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</si>
  <si>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</si>
  <si>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</si>
  <si>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</si>
  <si>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</si>
  <si>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</si>
  <si>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</si>
  <si>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</si>
  <si>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</si>
  <si>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</si>
  <si>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</si>
  <si>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</si>
  <si>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</si>
  <si>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</si>
  <si>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</si>
  <si>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</si>
  <si>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</si>
  <si>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</si>
  <si>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</si>
  <si>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</si>
  <si>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</si>
  <si>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</si>
  <si>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</si>
  <si>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</si>
  <si>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</si>
  <si>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</si>
  <si>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</si>
  <si>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</si>
  <si>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</si>
  <si>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</si>
  <si>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</si>
  <si>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</si>
  <si>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</si>
  <si>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</si>
  <si>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</si>
  <si>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</si>
  <si>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</si>
  <si>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</si>
  <si>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</si>
  <si>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</si>
  <si>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</si>
  <si>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</si>
  <si>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</si>
  <si>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</si>
  <si>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</si>
  <si>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</si>
  <si>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</si>
  <si>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</si>
  <si>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</si>
  <si>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</si>
  <si>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</si>
  <si>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</si>
  <si>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</si>
  <si>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</si>
  <si>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</si>
  <si>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</si>
  <si>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</si>
  <si>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</si>
  <si>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</si>
  <si>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</si>
  <si>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</si>
  <si>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</si>
  <si>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</si>
  <si>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</si>
  <si>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</si>
  <si>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</si>
  <si>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</si>
  <si>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</si>
  <si>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</si>
  <si>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</si>
  <si>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</si>
  <si>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</si>
  <si>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</si>
  <si>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</si>
  <si>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</si>
  <si>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</si>
  <si>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</si>
  <si>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</si>
  <si>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</si>
  <si>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</si>
  <si>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</si>
  <si>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</si>
  <si>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</si>
  <si>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</si>
  <si>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</si>
  <si>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</si>
  <si>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</si>
  <si>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</si>
  <si>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</si>
  <si>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</si>
  <si>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</si>
  <si>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</si>
  <si>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</si>
  <si>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</si>
  <si>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</si>
  <si>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</si>
  <si>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</si>
  <si>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</si>
  <si>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</si>
  <si>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</si>
  <si>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</si>
  <si>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</si>
  <si>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</si>
  <si>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</si>
  <si>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</si>
  <si>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</si>
  <si>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</si>
  <si>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</si>
  <si>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</si>
  <si>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</si>
  <si>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</si>
  <si>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</si>
  <si>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</si>
  <si>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</si>
  <si>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</si>
  <si>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</si>
  <si>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</si>
  <si>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</si>
  <si>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</si>
  <si>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</si>
  <si>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</si>
  <si>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</si>
  <si>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</si>
  <si>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</si>
  <si>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</si>
  <si>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</si>
  <si>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</si>
  <si>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</si>
  <si>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</si>
  <si>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</si>
  <si>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</si>
  <si>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</si>
  <si>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</si>
  <si>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</si>
  <si>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</si>
  <si>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</si>
  <si>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</si>
  <si>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</si>
  <si>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</si>
  <si>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</si>
  <si>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</si>
  <si>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</si>
  <si>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</si>
  <si>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</si>
  <si>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</si>
  <si>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</si>
  <si>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</si>
  <si>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</si>
  <si>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</si>
  <si>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</si>
  <si>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</si>
  <si>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</si>
  <si>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</si>
  <si>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</si>
  <si>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</si>
  <si>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</si>
  <si>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</si>
  <si>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</si>
  <si>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</si>
  <si>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</si>
  <si>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</si>
  <si>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</si>
  <si>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</si>
  <si>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</si>
  <si>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</si>
  <si>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</si>
  <si>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</si>
  <si>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</si>
  <si>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</si>
  <si>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</si>
  <si>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</si>
  <si>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</si>
  <si>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</si>
  <si>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</si>
  <si>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</si>
  <si>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</si>
  <si>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</si>
  <si>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</si>
  <si>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</si>
  <si>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</si>
  <si>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</si>
  <si>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</si>
  <si>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</si>
  <si>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</si>
  <si>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</si>
  <si>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</si>
  <si>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</si>
  <si>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</si>
  <si>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</si>
  <si>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</si>
  <si>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</si>
  <si>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</si>
  <si>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</si>
  <si>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</si>
  <si>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</si>
  <si>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</si>
  <si>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</si>
  <si>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</si>
  <si>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</si>
  <si>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</si>
  <si>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</si>
  <si>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</si>
  <si>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</si>
  <si>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</si>
  <si>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</si>
  <si>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</si>
  <si>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</si>
  <si>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</si>
  <si>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</si>
  <si>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</si>
  <si>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</si>
  <si>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</si>
  <si>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</si>
  <si>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</si>
  <si>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</si>
  <si>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</si>
  <si>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</si>
  <si>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</si>
  <si>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</si>
  <si>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</si>
  <si>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</si>
  <si>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</si>
  <si>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</si>
  <si>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</si>
  <si>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</si>
  <si>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</si>
  <si>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</si>
  <si>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</si>
  <si>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</si>
  <si>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</si>
  <si>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</si>
  <si>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</si>
  <si>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</si>
  <si>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</si>
  <si>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</si>
  <si>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</si>
  <si>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</si>
  <si>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</si>
  <si>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</si>
  <si>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</si>
  <si>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</si>
  <si>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</si>
  <si>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</si>
  <si>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</si>
  <si>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</si>
  <si>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</si>
  <si>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</si>
  <si>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</si>
  <si>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</si>
  <si>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</si>
  <si>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</si>
  <si>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</si>
  <si>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</si>
  <si>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</si>
  <si>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</si>
  <si>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</si>
  <si>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</si>
  <si>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</si>
  <si>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</si>
  <si>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</si>
  <si>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</si>
  <si>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</si>
  <si>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</si>
  <si>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</si>
  <si>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</si>
  <si>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</si>
  <si>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</si>
  <si>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</si>
  <si>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</si>
  <si>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</si>
  <si>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</si>
  <si>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</si>
  <si>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</si>
  <si>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</si>
  <si>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</si>
  <si>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</si>
  <si>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</si>
  <si>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</si>
  <si>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</si>
  <si>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</si>
  <si>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</si>
  <si>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</si>
  <si>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</si>
  <si>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</si>
  <si>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</si>
  <si>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</si>
  <si>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</si>
  <si>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</si>
  <si>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</si>
  <si>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</si>
  <si>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</si>
  <si>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</si>
  <si>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</si>
  <si>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</si>
  <si>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</si>
  <si>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</si>
  <si>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</si>
  <si>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</si>
  <si>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</si>
  <si>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</si>
  <si>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</si>
  <si>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</si>
  <si>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</si>
  <si>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</si>
  <si>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</si>
  <si>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</si>
  <si>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</si>
  <si>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</si>
  <si>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</si>
  <si>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</si>
  <si>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</si>
  <si>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</si>
  <si>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</si>
  <si>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</si>
  <si>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</si>
  <si>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</si>
  <si>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</si>
  <si>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</si>
  <si>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</si>
  <si>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</si>
  <si>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</si>
  <si>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</si>
  <si>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</si>
  <si>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</si>
  <si>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</si>
  <si>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</si>
  <si>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</si>
  <si>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</si>
  <si>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</si>
  <si>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</si>
  <si>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</si>
  <si>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</si>
  <si>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</si>
  <si>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</si>
  <si>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</si>
  <si>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</si>
  <si>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</si>
  <si>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</si>
  <si>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</si>
  <si>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</si>
  <si>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</si>
  <si>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</si>
  <si>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</si>
  <si>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</si>
  <si>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</si>
  <si>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</si>
  <si>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</si>
  <si>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</si>
  <si>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</si>
  <si>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</si>
  <si>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</si>
  <si>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</si>
  <si>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</si>
  <si>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</si>
  <si>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</si>
  <si>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</si>
  <si>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</si>
  <si>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</si>
  <si>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</si>
  <si>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</si>
  <si>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</si>
  <si>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</si>
  <si>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</si>
  <si>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</si>
  <si>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</si>
  <si>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</si>
  <si>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</si>
  <si>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</si>
  <si>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</si>
  <si>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</si>
  <si>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</si>
  <si>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</si>
  <si>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</si>
  <si>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</si>
  <si>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</si>
  <si>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</si>
  <si>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</si>
  <si>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</si>
  <si>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</si>
  <si>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</si>
  <si>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</si>
  <si>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</si>
  <si>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</si>
  <si>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</si>
  <si>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</si>
  <si>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</si>
  <si>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</si>
  <si>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</si>
  <si>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</si>
  <si>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</si>
  <si>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</si>
  <si>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</si>
  <si>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</si>
  <si>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</si>
  <si>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</si>
  <si>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</si>
  <si>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</si>
  <si>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</si>
  <si>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</si>
  <si>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</si>
  <si>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</si>
  <si>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</si>
  <si>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</si>
  <si>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</si>
  <si>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</si>
  <si>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</si>
  <si>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</si>
  <si>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</si>
  <si>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</si>
  <si>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</si>
  <si>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</si>
  <si>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</si>
  <si>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</si>
  <si>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</si>
  <si>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</si>
  <si>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</si>
  <si>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</si>
  <si>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</si>
  <si>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</si>
  <si>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</si>
  <si>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</si>
  <si>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</si>
  <si>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</si>
  <si>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</si>
  <si>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</si>
  <si>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</si>
  <si>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</si>
  <si>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</si>
  <si>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</si>
  <si>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</si>
  <si>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</si>
  <si>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</si>
  <si>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</si>
  <si>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</si>
  <si>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</si>
  <si>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</si>
  <si>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</si>
  <si>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</si>
  <si>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</si>
  <si>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</si>
  <si>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</si>
  <si>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</si>
  <si>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</si>
  <si>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</si>
  <si>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</si>
  <si>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</si>
  <si>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</si>
  <si>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</si>
  <si>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</si>
  <si>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</si>
  <si>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</si>
  <si>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</si>
  <si>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</si>
  <si>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</si>
  <si>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</si>
  <si>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</si>
  <si>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</si>
  <si>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</si>
  <si>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</si>
  <si>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</si>
  <si>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</si>
  <si>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</si>
  <si>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</si>
  <si>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</si>
  <si>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</si>
  <si>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</si>
  <si>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</si>
  <si>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</si>
  <si>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</si>
  <si>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</si>
  <si>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</si>
  <si>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</si>
  <si>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</si>
  <si>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</si>
  <si>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</si>
  <si>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</si>
  <si>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</si>
  <si>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</si>
  <si>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</si>
  <si>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</si>
  <si>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</si>
  <si>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</si>
  <si>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</si>
  <si>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</si>
  <si>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</si>
  <si>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</si>
  <si>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</si>
  <si>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</si>
  <si>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</si>
  <si>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</si>
  <si>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</si>
  <si>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</si>
  <si>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</si>
  <si>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</si>
  <si>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</si>
  <si>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</si>
  <si>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</si>
  <si>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</si>
  <si>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</si>
  <si>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</si>
  <si>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</si>
  <si>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</si>
  <si>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</si>
  <si>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</si>
  <si>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</si>
  <si>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</si>
  <si>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</si>
  <si>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</si>
  <si>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</si>
  <si>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</si>
  <si>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</si>
  <si>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</si>
  <si>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</si>
  <si>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</si>
  <si>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</si>
  <si>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</si>
  <si>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</si>
  <si>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</si>
  <si>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</si>
  <si>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</si>
  <si>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</si>
  <si>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</si>
  <si>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</si>
  <si>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</si>
  <si>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</si>
  <si>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</si>
  <si>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</si>
  <si>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</si>
  <si>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</si>
  <si>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</si>
  <si>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</si>
  <si>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</si>
  <si>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</si>
  <si>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</si>
  <si>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</si>
  <si>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</si>
  <si>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</si>
  <si>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</si>
  <si>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</si>
  <si>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</si>
  <si>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</si>
  <si>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</si>
  <si>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</si>
  <si>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</si>
  <si>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</si>
  <si>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</si>
  <si>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</si>
  <si>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</si>
  <si>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</si>
  <si>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</si>
  <si>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</si>
  <si>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</si>
  <si>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</si>
  <si>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</si>
  <si>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</si>
  <si>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</si>
  <si>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</si>
  <si>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</si>
  <si>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</si>
  <si>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</si>
  <si>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</si>
  <si>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</si>
  <si>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</si>
  <si>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</si>
  <si>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</si>
  <si>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</si>
  <si>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</si>
  <si>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</si>
  <si>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</si>
  <si>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</si>
  <si>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</si>
  <si>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</si>
  <si>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</si>
  <si>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</si>
  <si>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</si>
  <si>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</si>
  <si>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</si>
  <si>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</si>
  <si>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</si>
  <si>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</si>
  <si>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</si>
  <si>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</si>
  <si>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</si>
  <si>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</si>
  <si>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</si>
  <si>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</si>
  <si>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</si>
  <si>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</si>
  <si>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</si>
  <si>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</si>
  <si>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</si>
  <si>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</si>
  <si>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</si>
  <si>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</si>
  <si>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</si>
  <si>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</si>
  <si>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</si>
  <si>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</si>
  <si>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</si>
  <si>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</si>
  <si>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</si>
  <si>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</si>
  <si>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</si>
  <si>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</si>
  <si>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</si>
  <si>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</si>
  <si>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</si>
  <si>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</si>
  <si>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</si>
  <si>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</si>
  <si>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</si>
  <si>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</si>
  <si>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</si>
  <si>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</si>
  <si>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</si>
  <si>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</si>
  <si>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</si>
  <si>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</si>
  <si>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</si>
  <si>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</si>
  <si>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</si>
  <si>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</si>
  <si>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</si>
  <si>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</si>
  <si>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</si>
  <si>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</si>
  <si>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</si>
  <si>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</si>
  <si>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</si>
  <si>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</si>
  <si>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</si>
  <si>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</si>
  <si>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</si>
  <si>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</si>
  <si>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</si>
  <si>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</si>
  <si>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</si>
  <si>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</si>
  <si>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</si>
  <si>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</si>
  <si>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</si>
  <si>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</si>
  <si>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</si>
  <si>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</si>
  <si>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</si>
  <si>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</si>
  <si>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</si>
  <si>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</si>
  <si>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</si>
  <si>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</si>
  <si>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</si>
  <si>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</si>
  <si>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</si>
  <si>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</si>
  <si>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</si>
  <si>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</si>
  <si>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</si>
  <si>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</si>
  <si>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</si>
  <si>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</si>
  <si>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</si>
  <si>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</si>
  <si>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</si>
  <si>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</si>
  <si>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</si>
  <si>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</si>
  <si>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</si>
  <si>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</si>
  <si>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</si>
  <si>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</si>
  <si>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</si>
  <si>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</si>
  <si>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</si>
  <si>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</si>
  <si>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</si>
  <si>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</si>
  <si>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</si>
  <si>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</si>
  <si>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</si>
  <si>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</si>
  <si>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</si>
  <si>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</si>
  <si>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</si>
  <si>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</si>
  <si>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</si>
  <si>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</si>
  <si>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</si>
  <si>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</si>
  <si>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</si>
  <si>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</si>
  <si>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</si>
  <si>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</si>
  <si>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</si>
  <si>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</si>
  <si>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</si>
  <si>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</si>
  <si>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</si>
  <si>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</si>
  <si>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</si>
  <si>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</si>
  <si>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</si>
  <si>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</si>
  <si>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</si>
  <si>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</si>
  <si>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</si>
  <si>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</si>
  <si>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</si>
  <si>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</si>
  <si>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</si>
  <si>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</si>
  <si>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</si>
  <si>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</si>
  <si>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</si>
  <si>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</si>
  <si>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</si>
  <si>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</si>
  <si>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</si>
  <si>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</si>
  <si>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</si>
  <si>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</si>
  <si>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</si>
  <si>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</si>
  <si>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</si>
  <si>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</si>
  <si>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</si>
  <si>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</si>
  <si>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</si>
  <si>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</si>
  <si>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</si>
  <si>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</si>
  <si>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</si>
  <si>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</si>
  <si>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</si>
  <si>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</si>
  <si>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</si>
  <si>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</si>
  <si>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</si>
  <si>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</si>
  <si>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</si>
  <si>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</si>
  <si>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</si>
  <si>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</si>
  <si>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</si>
  <si>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</si>
  <si>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</si>
  <si>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</si>
  <si>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</si>
  <si>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</si>
  <si>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</si>
  <si>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</si>
  <si>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</si>
  <si>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</si>
  <si>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</si>
  <si>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</si>
  <si>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</si>
  <si>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</si>
  <si>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</si>
  <si>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</si>
  <si>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</si>
  <si>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</si>
  <si>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</si>
  <si>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</si>
  <si>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</si>
  <si>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</si>
  <si>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</si>
  <si>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</si>
  <si>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</si>
  <si>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</si>
  <si>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</si>
  <si>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</si>
  <si>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</si>
  <si>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</si>
  <si>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</si>
  <si>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</si>
  <si>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</si>
  <si>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</si>
  <si>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</si>
  <si>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</si>
  <si>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</si>
  <si>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</si>
  <si>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</si>
  <si>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</si>
  <si>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</si>
  <si>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</si>
  <si>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</si>
  <si>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</si>
  <si>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</si>
  <si>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</si>
  <si>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</si>
  <si>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</si>
  <si>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</si>
  <si>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</si>
  <si>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</si>
  <si>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</si>
  <si>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</si>
  <si>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</si>
  <si>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</si>
  <si>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</si>
  <si>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</si>
  <si>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</si>
  <si>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</si>
  <si>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</si>
  <si>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</si>
  <si>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</si>
  <si>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</si>
  <si>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</si>
  <si>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</si>
  <si>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</si>
  <si>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</si>
  <si>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</si>
  <si>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</si>
  <si>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</si>
  <si>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</si>
  <si>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</si>
  <si>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</si>
  <si>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</si>
  <si>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</si>
  <si>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</si>
  <si>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</si>
  <si>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</si>
  <si>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</si>
  <si>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</si>
  <si>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</si>
  <si>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</si>
  <si>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</si>
  <si>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</si>
  <si>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</si>
  <si>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</si>
  <si>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</si>
  <si>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</si>
  <si>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</si>
  <si>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</si>
  <si>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</si>
  <si>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</si>
  <si>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</si>
  <si>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</si>
  <si>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</si>
  <si>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</si>
  <si>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</si>
  <si>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</si>
  <si>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</si>
  <si>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</si>
  <si>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</si>
  <si>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</si>
  <si>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</si>
  <si>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</si>
  <si>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</si>
  <si>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</si>
  <si>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</si>
  <si>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</si>
  <si>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</si>
  <si>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</si>
  <si>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</si>
  <si>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</si>
  <si>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</si>
  <si>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</si>
  <si>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</si>
  <si>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</si>
  <si>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</si>
  <si>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</si>
  <si>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</si>
  <si>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</si>
  <si>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</si>
  <si>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</si>
  <si>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</si>
  <si>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</si>
  <si>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</si>
  <si>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</si>
  <si>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</si>
  <si>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</si>
  <si>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</si>
  <si>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</si>
  <si>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</si>
  <si>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</si>
  <si>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</si>
  <si>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</si>
  <si>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</si>
  <si>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</si>
  <si>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</si>
  <si>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</si>
  <si>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</si>
  <si>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</si>
  <si>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</si>
  <si>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</si>
  <si>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</si>
  <si>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</si>
  <si>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</si>
  <si>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</si>
  <si>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</si>
  <si>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</si>
  <si>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</si>
  <si>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</si>
  <si>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</si>
  <si>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</si>
  <si>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</si>
  <si>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</si>
  <si>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</si>
  <si>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</si>
  <si>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</si>
  <si>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</si>
  <si>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</si>
  <si>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</si>
  <si>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</si>
  <si>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</si>
  <si>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</si>
  <si>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</si>
  <si>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</si>
  <si>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</si>
  <si>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</si>
  <si>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</si>
  <si>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</si>
  <si>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</si>
  <si>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</si>
  <si>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</si>
  <si>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</si>
  <si>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</si>
  <si>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</si>
  <si>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</si>
  <si>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</si>
  <si>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</si>
  <si>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</si>
  <si>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</si>
  <si>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</si>
  <si>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</si>
  <si>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</si>
  <si>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</si>
  <si>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</si>
  <si>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</si>
  <si>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</si>
  <si>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</si>
  <si>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</si>
  <si>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</si>
  <si>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</si>
  <si>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</si>
  <si>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</si>
  <si>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</si>
  <si>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</si>
  <si>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</si>
  <si>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</si>
  <si>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</si>
  <si>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</si>
  <si>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</si>
  <si>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</si>
  <si>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</si>
  <si>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</si>
  <si>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</si>
  <si>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</si>
  <si>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</si>
  <si>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</si>
  <si>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</si>
  <si>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</si>
  <si>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</si>
  <si>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</si>
  <si>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</si>
  <si>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</si>
  <si>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</si>
  <si>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</si>
  <si>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</si>
  <si>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</si>
  <si>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</si>
  <si>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</si>
  <si>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</si>
  <si>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</si>
  <si>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</si>
  <si>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</si>
  <si>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</si>
  <si>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</si>
  <si>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</si>
  <si>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</si>
  <si>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</si>
  <si>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</si>
  <si>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</si>
  <si>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</si>
  <si>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</si>
  <si>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</si>
  <si>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</si>
  <si>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</si>
  <si>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</si>
  <si>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</si>
  <si>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</si>
  <si>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</si>
  <si>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</si>
  <si>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</si>
  <si>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</si>
  <si>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</si>
  <si>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</si>
  <si>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</si>
  <si>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</si>
  <si>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</si>
  <si>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</si>
  <si>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</si>
  <si>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</si>
  <si>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</si>
  <si>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</si>
  <si>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</si>
  <si>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</si>
  <si>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</si>
  <si>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</si>
  <si>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</si>
  <si>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</si>
  <si>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</si>
  <si>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</si>
  <si>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</si>
  <si>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</si>
  <si>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</si>
  <si>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</si>
  <si>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</si>
  <si>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</si>
  <si>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</si>
  <si>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</si>
  <si>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</si>
  <si>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</si>
  <si>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</si>
  <si>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</si>
  <si>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</si>
  <si>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</si>
  <si>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</si>
  <si>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</si>
  <si>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</si>
  <si>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</si>
  <si>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</si>
  <si>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</si>
  <si>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</si>
  <si>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</si>
  <si>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</si>
  <si>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</si>
  <si>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</si>
  <si>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</si>
  <si>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</si>
  <si>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</si>
  <si>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</si>
  <si>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</si>
  <si>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</si>
  <si>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</si>
  <si>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</si>
  <si>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</si>
  <si>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</si>
  <si>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</si>
  <si>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</si>
  <si>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</si>
  <si>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</si>
  <si>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</si>
  <si>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</si>
  <si>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</si>
  <si>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</si>
  <si>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</si>
  <si>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</si>
  <si>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</si>
  <si>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</si>
  <si>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</si>
  <si>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</si>
  <si>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</si>
  <si>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</si>
  <si>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</si>
  <si>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</si>
  <si>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</si>
  <si>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</si>
  <si>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</si>
  <si>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</si>
  <si>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</si>
  <si>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</si>
  <si>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</si>
  <si>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</si>
  <si>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</si>
  <si>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</si>
  <si>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</si>
  <si>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</si>
  <si>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</si>
  <si>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</si>
  <si>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</si>
  <si>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</si>
  <si>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</si>
  <si>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</si>
  <si>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</si>
  <si>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</si>
  <si>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</si>
  <si>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</si>
  <si>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</si>
  <si>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</si>
  <si>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</si>
  <si>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</si>
  <si>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</si>
  <si>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</si>
  <si>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</si>
  <si>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</si>
  <si>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</si>
  <si>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</si>
  <si>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</si>
  <si>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</si>
  <si>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</si>
  <si>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</si>
  <si>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</si>
  <si>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</si>
  <si>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</si>
  <si>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</si>
  <si>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</si>
  <si>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</si>
  <si>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</si>
  <si>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</si>
  <si>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</si>
  <si>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</si>
  <si>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</si>
  <si>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</si>
  <si>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</si>
  <si>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</si>
  <si>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</si>
  <si>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</si>
  <si>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</si>
  <si>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</si>
  <si>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</si>
  <si>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</si>
  <si>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</si>
  <si>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</si>
  <si>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</si>
  <si>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</si>
  <si>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</si>
  <si>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</si>
  <si>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</si>
  <si>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</si>
  <si>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</si>
  <si>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</si>
  <si>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</si>
  <si>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</si>
  <si>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</si>
  <si>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</si>
  <si>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</si>
  <si>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</si>
  <si>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</si>
  <si>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</si>
  <si>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</si>
  <si>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</si>
  <si>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</si>
  <si>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</si>
  <si>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</si>
  <si>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</si>
  <si>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</si>
  <si>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</si>
  <si>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</si>
  <si>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</si>
  <si>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</si>
  <si>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</si>
  <si>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</si>
  <si>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</si>
  <si>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</si>
  <si>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</si>
  <si>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</si>
  <si>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</si>
  <si>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</si>
  <si>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</si>
  <si>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</si>
  <si>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</si>
  <si>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</si>
  <si>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</si>
  <si>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</si>
  <si>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</si>
  <si>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</si>
  <si>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</si>
  <si>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</si>
  <si>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</si>
  <si>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</si>
  <si>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</si>
  <si>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</si>
  <si>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</si>
  <si>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</si>
  <si>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</si>
  <si>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</si>
  <si>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</si>
  <si>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</si>
  <si>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</si>
  <si>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</si>
  <si>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</si>
  <si>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</si>
  <si>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</si>
  <si>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</si>
  <si>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</si>
  <si>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</si>
  <si>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</si>
  <si>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</si>
  <si>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</si>
  <si>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</si>
  <si>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</si>
  <si>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</si>
  <si>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</si>
  <si>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</si>
  <si>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</si>
  <si>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</si>
  <si>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</si>
  <si>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</si>
  <si>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</si>
  <si>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</si>
  <si>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</si>
  <si>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</si>
  <si>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</si>
  <si>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</si>
  <si>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</si>
  <si>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</si>
  <si>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</si>
  <si>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</si>
  <si>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</si>
  <si>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</si>
  <si>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</si>
  <si>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</si>
  <si>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</si>
  <si>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</si>
  <si>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</si>
  <si>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</si>
  <si>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</si>
  <si>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</si>
  <si>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</si>
  <si>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</si>
  <si>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</si>
  <si>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</si>
  <si>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</si>
  <si>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</si>
  <si>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</si>
  <si>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</si>
  <si>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</si>
  <si>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</si>
  <si>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</si>
  <si>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</si>
  <si>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</si>
  <si>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</si>
  <si>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</si>
  <si>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</si>
  <si>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</si>
  <si>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</si>
  <si>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</si>
  <si>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</si>
  <si>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</si>
  <si>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</si>
  <si>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</si>
  <si>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</si>
  <si>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</si>
  <si>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</si>
  <si>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</si>
  <si>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</si>
  <si>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</si>
  <si>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</si>
  <si>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</si>
  <si>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</si>
  <si>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</si>
  <si>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</si>
  <si>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</si>
  <si>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</si>
  <si>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</si>
  <si>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</si>
  <si>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</si>
  <si>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</si>
  <si>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</si>
  <si>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</si>
  <si>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</si>
  <si>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</si>
  <si>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</si>
  <si>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</si>
  <si>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</si>
  <si>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</si>
  <si>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</si>
  <si>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</si>
  <si>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</si>
  <si>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</si>
  <si>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</si>
  <si>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</si>
  <si>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</si>
  <si>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</si>
  <si>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</si>
  <si>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</si>
  <si>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</si>
  <si>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</si>
  <si>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</si>
  <si>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</si>
  <si>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</si>
  <si>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</si>
  <si>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</si>
  <si>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</si>
  <si>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</si>
  <si>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</si>
  <si>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</si>
  <si>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</si>
  <si>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</si>
  <si>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</si>
  <si>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</si>
  <si>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</si>
  <si>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</si>
  <si>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</si>
  <si>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</si>
  <si>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</si>
  <si>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</si>
  <si>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</si>
  <si>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</si>
  <si>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</si>
  <si>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</si>
  <si>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</si>
  <si>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</si>
  <si>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</si>
  <si>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</si>
  <si>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</si>
  <si>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</si>
  <si>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</si>
  <si>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</si>
  <si>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</si>
  <si>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</si>
  <si>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</si>
  <si>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</si>
  <si>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</si>
  <si>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</si>
  <si>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</si>
  <si>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</si>
  <si>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</si>
  <si>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</si>
  <si>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</si>
  <si>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</si>
  <si>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</si>
  <si>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</si>
  <si>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</si>
  <si>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</si>
  <si>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</si>
  <si>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</si>
  <si>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</si>
  <si>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</si>
  <si>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</si>
  <si>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</si>
  <si>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</si>
  <si>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</si>
  <si>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</si>
  <si>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</si>
  <si>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</si>
  <si>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</si>
  <si>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</si>
  <si>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</si>
  <si>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</si>
  <si>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</si>
  <si>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</si>
  <si>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</si>
  <si>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</si>
  <si>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</si>
  <si>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</si>
  <si>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</si>
  <si>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</si>
  <si>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</si>
  <si>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</si>
  <si>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</si>
  <si>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</si>
  <si>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</si>
  <si>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</si>
  <si>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</si>
  <si>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</si>
  <si>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</si>
  <si>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</si>
  <si>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</si>
  <si>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</si>
  <si>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</si>
  <si>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</si>
  <si>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</si>
  <si>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</si>
  <si>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</si>
  <si>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</si>
  <si>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</si>
  <si>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</si>
  <si>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</si>
  <si>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</si>
  <si>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</si>
  <si>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</si>
  <si>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</si>
  <si>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</si>
  <si>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</si>
  <si>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</si>
  <si>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</si>
  <si>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</si>
  <si>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</si>
  <si>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</si>
  <si>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</si>
  <si>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</si>
  <si>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</si>
  <si>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</si>
  <si>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</si>
  <si>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</si>
  <si>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</si>
  <si>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</si>
  <si>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</si>
  <si>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</si>
  <si>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</si>
  <si>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</si>
  <si>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</si>
  <si>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</si>
  <si>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</si>
  <si>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</si>
  <si>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</si>
  <si>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</si>
  <si>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</si>
  <si>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</si>
  <si>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</si>
  <si>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</si>
  <si>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</si>
  <si>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</si>
  <si>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</si>
  <si>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</si>
  <si>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</si>
  <si>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</si>
  <si>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</si>
  <si>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</si>
  <si>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</si>
  <si>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</si>
  <si>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</si>
  <si>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</si>
  <si>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</si>
  <si>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</si>
  <si>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</si>
  <si>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</si>
  <si>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</si>
  <si>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</si>
  <si>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</si>
  <si>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</si>
  <si>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</si>
  <si>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</si>
  <si>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</si>
  <si>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</si>
  <si>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</si>
  <si>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</si>
  <si>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</si>
  <si>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</si>
  <si>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</si>
  <si>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</si>
  <si>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</si>
  <si>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</si>
  <si>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</si>
  <si>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</si>
  <si>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</si>
  <si>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</si>
  <si>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</si>
  <si>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</si>
  <si>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</si>
  <si>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</si>
  <si>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</si>
  <si>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</si>
  <si>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</si>
  <si>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</si>
  <si>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</si>
  <si>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</si>
  <si>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</si>
  <si>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</si>
  <si>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</si>
  <si>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</si>
  <si>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</si>
  <si>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</si>
  <si>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</si>
  <si>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</si>
  <si>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</si>
  <si>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</si>
  <si>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</si>
  <si>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</si>
  <si>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</si>
  <si>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</si>
  <si>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</si>
  <si>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</si>
  <si>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</si>
  <si>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</si>
  <si>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</si>
  <si>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</si>
  <si>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</si>
  <si>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</si>
  <si>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</si>
  <si>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</si>
  <si>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</si>
  <si>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</si>
  <si>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</si>
  <si>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</si>
  <si>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</si>
  <si>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</si>
  <si>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</si>
  <si>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</si>
  <si>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</si>
  <si>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</si>
  <si>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</si>
  <si>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</si>
  <si>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</si>
  <si>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</si>
  <si>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</si>
  <si>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</si>
  <si>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</si>
  <si>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</si>
  <si>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</si>
  <si>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</si>
  <si>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</si>
  <si>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</si>
  <si>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</si>
  <si>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</si>
  <si>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</si>
  <si>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</si>
  <si>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</si>
  <si>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</si>
  <si>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</si>
  <si>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</si>
  <si>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</si>
  <si>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</si>
  <si>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</si>
  <si>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</si>
  <si>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</si>
  <si>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</si>
  <si>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</si>
  <si>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</si>
  <si>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</si>
  <si>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</si>
  <si>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</si>
  <si>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</si>
  <si>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</si>
  <si>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</si>
  <si>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</si>
  <si>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</si>
  <si>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</si>
  <si>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</si>
  <si>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</si>
  <si>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</si>
  <si>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</si>
  <si>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</si>
  <si>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</si>
  <si>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</si>
  <si>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</si>
  <si>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</si>
  <si>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</si>
  <si>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</si>
  <si>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</si>
  <si>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</si>
  <si>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</si>
  <si>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</si>
  <si>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</si>
  <si>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</si>
  <si>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</si>
  <si>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</si>
  <si>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</si>
  <si>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</si>
  <si>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</si>
  <si>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</si>
  <si>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</si>
  <si>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</si>
  <si>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</si>
  <si>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</si>
  <si>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</si>
  <si>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</si>
  <si>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</si>
  <si>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</si>
  <si>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</si>
  <si>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</si>
  <si>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</si>
  <si>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</si>
  <si>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</si>
  <si>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</si>
  <si>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</si>
  <si>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</si>
  <si>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</si>
  <si>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</si>
  <si>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</si>
  <si>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</si>
  <si>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</si>
  <si>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</si>
  <si>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</si>
  <si>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</si>
  <si>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</si>
  <si>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</si>
  <si>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</si>
  <si>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</si>
  <si>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</si>
  <si>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</si>
  <si>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</si>
  <si>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</si>
  <si>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</si>
  <si>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</si>
  <si>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</si>
  <si>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</si>
  <si>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</si>
  <si>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</si>
  <si>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</si>
  <si>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</si>
  <si>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</si>
  <si>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</si>
  <si>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</si>
  <si>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</si>
  <si>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</si>
  <si>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</si>
  <si>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</si>
  <si>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</si>
  <si>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</si>
  <si>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</si>
  <si>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</si>
  <si>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</si>
  <si>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</si>
  <si>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</si>
  <si>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</si>
  <si>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</si>
  <si>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</si>
  <si>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</si>
  <si>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</si>
  <si>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</si>
  <si>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</si>
  <si>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</si>
  <si>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</si>
  <si>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</si>
  <si>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</si>
  <si>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</si>
  <si>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</si>
  <si>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</si>
  <si>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</si>
  <si>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</si>
  <si>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</si>
  <si>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</si>
  <si>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</si>
  <si>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</si>
  <si>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</si>
  <si>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</si>
  <si>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</si>
  <si>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</si>
  <si>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</si>
  <si>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</si>
  <si>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</si>
  <si>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</si>
  <si>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</si>
  <si>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</si>
  <si>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</si>
  <si>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</si>
  <si>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</si>
  <si>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</si>
  <si>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</si>
  <si>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</si>
  <si>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</si>
  <si>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</si>
  <si>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</si>
  <si>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</si>
  <si>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</si>
  <si>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</si>
  <si>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</si>
  <si>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</si>
  <si>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</si>
  <si>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</si>
  <si>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</si>
  <si>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</si>
  <si>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</si>
  <si>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</si>
  <si>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</si>
  <si>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</si>
  <si>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</si>
  <si>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</si>
  <si>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</si>
  <si>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</si>
  <si>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</si>
  <si>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</si>
  <si>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</si>
  <si>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</si>
  <si>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</si>
  <si>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</si>
  <si>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</si>
  <si>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</si>
  <si>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</si>
  <si>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</si>
  <si>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</si>
  <si>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</si>
  <si>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</si>
  <si>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</si>
  <si>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</si>
  <si>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</si>
  <si>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</si>
  <si>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</si>
  <si>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</si>
  <si>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</si>
  <si>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</si>
  <si>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</si>
  <si>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</si>
  <si>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</si>
  <si>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</si>
  <si>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</si>
  <si>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</si>
  <si>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</si>
  <si>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</si>
  <si>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</si>
  <si>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</si>
  <si>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</si>
  <si>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</si>
  <si>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</si>
  <si>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</si>
  <si>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</si>
  <si>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</si>
  <si>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</si>
  <si>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</si>
  <si>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</si>
  <si>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</si>
  <si>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</si>
  <si>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</si>
  <si>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</si>
  <si>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</si>
  <si>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</si>
  <si>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</si>
  <si>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</si>
  <si>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</si>
  <si>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</si>
  <si>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</si>
  <si>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</si>
  <si>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</si>
  <si>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</si>
  <si>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</si>
  <si>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</si>
  <si>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</si>
  <si>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</si>
  <si>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</si>
  <si>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</si>
  <si>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</si>
  <si>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</si>
  <si>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</si>
  <si>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</si>
  <si>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</si>
  <si>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</si>
  <si>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</si>
  <si>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</si>
  <si>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</si>
  <si>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</si>
  <si>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</si>
  <si>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</si>
  <si>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</si>
  <si>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</si>
  <si>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</si>
  <si>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</si>
  <si>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</si>
  <si>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</si>
  <si>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</si>
  <si>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</si>
  <si>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</si>
  <si>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</si>
  <si>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</si>
  <si>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</si>
  <si>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</si>
  <si>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</si>
  <si>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</si>
  <si>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</si>
  <si>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</si>
  <si>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</si>
  <si>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</si>
  <si>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</si>
  <si>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</si>
  <si>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</si>
  <si>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</si>
  <si>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</si>
  <si>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</si>
  <si>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</si>
  <si>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</si>
  <si>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</si>
  <si>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</si>
  <si>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</si>
  <si>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</si>
  <si>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</si>
  <si>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</si>
  <si>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</si>
  <si>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</si>
  <si>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</si>
  <si>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</si>
  <si>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</si>
  <si>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</si>
  <si>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</si>
  <si>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</si>
  <si>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</si>
  <si>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</si>
  <si>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</si>
  <si>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</si>
  <si>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</si>
  <si>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</si>
  <si>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</si>
  <si>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</si>
  <si>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</si>
  <si>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</si>
  <si>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</si>
  <si>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</si>
  <si>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</si>
  <si>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</si>
  <si>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</si>
  <si>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</si>
  <si>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</si>
  <si>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</si>
  <si>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</si>
  <si>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</si>
  <si>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</si>
  <si>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</si>
  <si>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</si>
  <si>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</si>
  <si>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</si>
  <si>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</si>
  <si>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</si>
  <si>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</si>
  <si>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</si>
  <si>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</si>
  <si>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</si>
  <si>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</si>
  <si>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</si>
  <si>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</si>
  <si>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</si>
  <si>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</si>
  <si>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</si>
  <si>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</si>
  <si>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</si>
  <si>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</si>
  <si>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</si>
  <si>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</si>
  <si>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</si>
  <si>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</si>
  <si>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</si>
  <si>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</si>
  <si>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</si>
  <si>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</si>
  <si>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</si>
  <si>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</si>
  <si>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</si>
  <si>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</si>
  <si>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</si>
  <si>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</si>
  <si>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</si>
  <si>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</si>
  <si>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</si>
  <si>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</si>
  <si>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</si>
  <si>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</si>
  <si>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</si>
  <si>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</si>
  <si>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</si>
  <si>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</si>
  <si>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</si>
  <si>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</si>
  <si>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</si>
  <si>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</si>
  <si>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</si>
  <si>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</si>
  <si>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</si>
  <si>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</si>
  <si>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</si>
  <si>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</si>
  <si>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</si>
  <si>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</si>
  <si>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</si>
  <si>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</si>
  <si>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</si>
  <si>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</si>
  <si>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</si>
  <si>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</si>
  <si>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</si>
  <si>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</si>
  <si>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</si>
  <si>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</si>
  <si>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</si>
  <si>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</si>
  <si>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</si>
  <si>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</si>
  <si>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</si>
  <si>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</si>
  <si>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</si>
  <si>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</si>
  <si>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</si>
  <si>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</si>
  <si>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</si>
  <si>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</si>
  <si>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</si>
  <si>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</si>
  <si>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</si>
  <si>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</si>
  <si>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</si>
  <si>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</si>
  <si>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</si>
  <si>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</si>
  <si>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</si>
  <si>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</si>
  <si>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</si>
  <si>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</si>
  <si>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</si>
  <si>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</si>
  <si>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</si>
  <si>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</si>
  <si>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</si>
  <si>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</si>
  <si>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</si>
  <si>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</si>
  <si>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</si>
  <si>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</si>
  <si>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</si>
  <si>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</si>
  <si>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</si>
  <si>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</si>
  <si>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</si>
  <si>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</si>
  <si>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</si>
  <si>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</si>
  <si>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</si>
  <si>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</si>
  <si>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</si>
  <si>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</si>
  <si>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</si>
  <si>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</si>
  <si>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</si>
  <si>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</si>
  <si>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</si>
  <si>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</si>
  <si>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</si>
  <si>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</si>
  <si>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</si>
  <si>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</si>
  <si>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</si>
  <si>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</si>
  <si>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</si>
  <si>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</si>
  <si>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</si>
  <si>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</si>
  <si>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</si>
  <si>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</si>
  <si>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</si>
  <si>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</si>
  <si>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</si>
  <si>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</si>
  <si>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</si>
  <si>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</si>
  <si>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</si>
  <si>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</si>
  <si>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</si>
  <si>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</si>
  <si>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</si>
  <si>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</si>
  <si>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</si>
  <si>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</si>
  <si>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</si>
  <si>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</si>
  <si>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</si>
  <si>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</si>
  <si>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</si>
  <si>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</si>
  <si>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</si>
  <si>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</si>
  <si>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</si>
  <si>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</si>
  <si>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</si>
  <si>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</si>
  <si>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</si>
  <si>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</si>
  <si>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</si>
  <si>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</si>
  <si>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</si>
  <si>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</si>
  <si>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</si>
  <si>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</si>
  <si>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</si>
  <si>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</si>
  <si>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</si>
  <si>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</si>
  <si>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</si>
  <si>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</si>
  <si>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</si>
  <si>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</si>
  <si>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</si>
  <si>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</si>
  <si>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</si>
  <si>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</si>
  <si>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</si>
  <si>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</si>
  <si>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</si>
  <si>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</si>
  <si>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</si>
  <si>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</si>
  <si>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</si>
  <si>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</si>
  <si>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</si>
  <si>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</si>
  <si>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</si>
  <si>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</si>
  <si>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</si>
  <si>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</si>
  <si>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</si>
  <si>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</si>
  <si>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</si>
  <si>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</si>
  <si>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</si>
  <si>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</si>
  <si>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</si>
  <si>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</si>
  <si>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</si>
  <si>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</si>
  <si>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</si>
  <si>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</si>
  <si>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</si>
  <si>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</si>
  <si>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</si>
  <si>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</si>
  <si>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</si>
  <si>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</si>
  <si>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</si>
  <si>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</si>
  <si>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</si>
  <si>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</si>
  <si>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</si>
  <si>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</si>
  <si>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</si>
  <si>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</si>
  <si>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</si>
  <si>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</si>
  <si>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</si>
  <si>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</si>
  <si>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</si>
  <si>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</si>
  <si>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</si>
  <si>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</si>
  <si>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</si>
  <si>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</si>
  <si>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</si>
  <si>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</si>
  <si>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</si>
  <si>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</si>
  <si>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</si>
  <si>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</si>
  <si>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</si>
  <si>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</si>
  <si>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</si>
  <si>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</si>
  <si>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</si>
  <si>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</si>
  <si>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</si>
  <si>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</si>
  <si>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</si>
  <si>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</si>
  <si>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</si>
  <si>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</si>
  <si>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</si>
  <si>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</si>
  <si>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</si>
  <si>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</si>
  <si>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</si>
  <si>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</si>
  <si>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</si>
  <si>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</si>
  <si>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</si>
  <si>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</si>
  <si>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</si>
  <si>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</si>
  <si>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</si>
  <si>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</si>
  <si>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</si>
  <si>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</si>
  <si>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</si>
  <si>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</si>
  <si>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</si>
  <si>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</si>
  <si>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</si>
  <si>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</si>
  <si>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</si>
  <si>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</si>
  <si>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</si>
  <si>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</si>
  <si>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</si>
  <si>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</si>
  <si>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</si>
  <si>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</si>
  <si>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</si>
  <si>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</si>
  <si>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</si>
  <si>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</si>
  <si>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</si>
  <si>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</si>
  <si>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</si>
  <si>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</si>
  <si>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</si>
  <si>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</si>
  <si>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</si>
  <si>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</si>
  <si>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</si>
  <si>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</si>
  <si>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</si>
  <si>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</si>
  <si>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</si>
  <si>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</si>
  <si>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</si>
  <si>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</si>
  <si>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</si>
  <si>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</si>
  <si>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</si>
  <si>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</si>
  <si>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</si>
  <si>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</si>
  <si>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</si>
  <si>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</si>
  <si>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</si>
  <si>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</si>
  <si>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</si>
  <si>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</si>
  <si>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</si>
  <si>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</si>
  <si>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</si>
  <si>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</si>
  <si>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</si>
  <si>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</si>
  <si>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</si>
  <si>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</si>
  <si>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</si>
  <si>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</si>
  <si>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</si>
  <si>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</si>
  <si>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</si>
  <si>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</si>
  <si>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</si>
  <si>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</si>
  <si>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</si>
  <si>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</si>
  <si>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</si>
  <si>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</si>
  <si>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</si>
  <si>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</si>
  <si>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</si>
  <si>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</si>
  <si>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</si>
  <si>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</si>
  <si>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</si>
  <si>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</si>
  <si>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</si>
  <si>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</si>
  <si>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</si>
  <si>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</si>
  <si>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</si>
  <si>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</si>
  <si>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</si>
  <si>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</si>
  <si>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</si>
  <si>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</si>
  <si>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</si>
  <si>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</si>
  <si>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</si>
  <si>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</si>
  <si>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</si>
  <si>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</si>
  <si>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</si>
  <si>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</si>
  <si>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</si>
  <si>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</si>
  <si>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</si>
  <si>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</si>
  <si>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</si>
  <si>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</si>
  <si>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</si>
  <si>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</si>
  <si>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</si>
  <si>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</si>
  <si>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</si>
  <si>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</si>
  <si>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</si>
  <si>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</si>
  <si>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</si>
  <si>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</si>
  <si>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</si>
  <si>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</si>
  <si>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</si>
  <si>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</si>
  <si>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</si>
  <si>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</si>
  <si>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</si>
  <si>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</si>
  <si>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</si>
  <si>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</si>
  <si>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</si>
  <si>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</si>
  <si>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</si>
  <si>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</si>
  <si>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</si>
  <si>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</si>
  <si>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</si>
  <si>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</si>
  <si>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</si>
  <si>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</si>
  <si>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</si>
  <si>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</si>
  <si>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</si>
  <si>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</si>
  <si>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</si>
  <si>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</si>
  <si>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</si>
  <si>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</si>
  <si>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</si>
  <si>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</si>
  <si>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</si>
  <si>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</si>
  <si>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</si>
  <si>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</si>
  <si>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</si>
  <si>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</si>
  <si>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</si>
  <si>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</si>
  <si>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</si>
  <si>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</si>
  <si>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</si>
  <si>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</si>
  <si>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</si>
  <si>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</si>
  <si>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</si>
  <si>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</si>
  <si>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</si>
  <si>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</si>
  <si>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</si>
  <si>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</si>
  <si>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</si>
  <si>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</si>
  <si>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</si>
  <si>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</si>
  <si>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</si>
  <si>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</si>
  <si>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</si>
  <si>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</si>
  <si>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</si>
  <si>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</si>
  <si>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</si>
  <si>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</si>
  <si>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</si>
  <si>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</si>
  <si>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</si>
  <si>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</si>
  <si>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</si>
  <si>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</si>
  <si>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</si>
  <si>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</si>
  <si>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</si>
  <si>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</si>
  <si>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</si>
  <si>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</si>
  <si>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</si>
  <si>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</si>
  <si>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</si>
  <si>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</si>
  <si>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</si>
  <si>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</si>
  <si>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</si>
  <si>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</si>
  <si>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</si>
  <si>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</si>
  <si>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</si>
  <si>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</si>
  <si>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</si>
  <si>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</si>
  <si>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</si>
  <si>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</si>
  <si>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</si>
  <si>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</si>
  <si>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</si>
  <si>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</si>
  <si>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</si>
  <si>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</si>
  <si>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</si>
  <si>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</si>
  <si>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</si>
  <si>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</si>
  <si>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</si>
  <si>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</si>
  <si>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</si>
  <si>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</si>
  <si>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</si>
  <si>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</si>
  <si>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</si>
  <si>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</si>
  <si>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</si>
  <si>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</si>
  <si>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</si>
  <si>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</si>
  <si>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</si>
  <si>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</si>
  <si>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</si>
  <si>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</si>
  <si>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</si>
  <si>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</si>
  <si>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</si>
  <si>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</si>
  <si>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</si>
  <si>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</si>
  <si>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</si>
  <si>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</si>
  <si>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</si>
  <si>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</si>
  <si>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</si>
  <si>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</si>
  <si>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</si>
  <si>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</si>
  <si>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</si>
  <si>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</si>
  <si>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</si>
  <si>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</si>
  <si>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</si>
  <si>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</si>
  <si>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</si>
  <si>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</si>
  <si>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</si>
  <si>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</si>
  <si>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</si>
  <si>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</si>
  <si>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</si>
  <si>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</si>
  <si>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</si>
  <si>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</si>
  <si>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</si>
  <si>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</si>
  <si>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</si>
  <si>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</si>
  <si>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</si>
  <si>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</si>
  <si>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</si>
  <si>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</si>
  <si>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</si>
  <si>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</si>
  <si>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</si>
  <si>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</si>
  <si>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</si>
  <si>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</si>
  <si>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</si>
  <si>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</si>
  <si>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</si>
  <si>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</si>
  <si>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</si>
  <si>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</si>
  <si>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</si>
  <si>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</si>
  <si>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</si>
  <si>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</si>
  <si>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</si>
  <si>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</si>
  <si>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</si>
  <si>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</si>
  <si>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</si>
  <si>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</si>
  <si>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</si>
  <si>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</si>
  <si>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</si>
  <si>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</si>
  <si>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</si>
  <si>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</si>
  <si>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</si>
  <si>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</si>
  <si>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</si>
  <si>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</si>
  <si>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</si>
  <si>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</si>
  <si>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</si>
  <si>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</si>
  <si>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</si>
  <si>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</si>
  <si>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</si>
  <si>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</si>
  <si>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</si>
  <si>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</si>
  <si>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</si>
  <si>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</si>
  <si>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</si>
  <si>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</si>
  <si>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</si>
  <si>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</si>
  <si>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</si>
  <si>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</si>
  <si>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</si>
  <si>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</si>
  <si>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</si>
  <si>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</si>
  <si>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</si>
  <si>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</si>
  <si>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</si>
  <si>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</si>
  <si>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</si>
  <si>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</si>
  <si>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</si>
  <si>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</si>
  <si>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</si>
  <si>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</si>
  <si>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</si>
  <si>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</si>
  <si>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</si>
  <si>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</si>
  <si>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</si>
  <si>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</si>
  <si>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</si>
  <si>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</si>
  <si>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</si>
  <si>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</si>
  <si>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</si>
  <si>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</si>
  <si>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</si>
  <si>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</si>
  <si>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</si>
  <si>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</si>
  <si>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</si>
  <si>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</si>
  <si>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</si>
  <si>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</si>
  <si>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</si>
  <si>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</si>
  <si>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</si>
  <si>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</si>
  <si>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</si>
  <si>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</si>
  <si>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</si>
  <si>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</si>
  <si>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</si>
  <si>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</si>
  <si>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</si>
  <si>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</si>
  <si>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</si>
  <si>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</si>
  <si>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</si>
  <si>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</si>
  <si>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</si>
  <si>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</si>
  <si>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</si>
  <si>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</si>
  <si>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</si>
  <si>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</si>
  <si>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</si>
  <si>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</si>
  <si>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</si>
  <si>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</si>
  <si>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</si>
  <si>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</si>
  <si>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</si>
  <si>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</si>
  <si>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</si>
  <si>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</si>
  <si>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</si>
  <si>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</si>
  <si>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</si>
  <si>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</si>
  <si>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</si>
  <si>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</si>
  <si>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</si>
  <si>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</si>
  <si>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</si>
  <si>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</si>
  <si>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</si>
  <si>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</si>
  <si>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</si>
  <si>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</si>
  <si>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</si>
  <si>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</si>
  <si>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</si>
  <si>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</si>
  <si>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</si>
  <si>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</si>
  <si>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</si>
  <si>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</si>
  <si>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</si>
  <si>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</si>
  <si>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</si>
  <si>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</si>
  <si>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</si>
  <si>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</si>
  <si>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</si>
  <si>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</si>
  <si>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</si>
  <si>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</si>
  <si>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</si>
  <si>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</si>
  <si>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</si>
  <si>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</si>
  <si>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</si>
  <si>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</si>
  <si>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</si>
  <si>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</si>
  <si>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</si>
  <si>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</si>
  <si>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</si>
  <si>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</si>
  <si>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</si>
  <si>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</si>
  <si>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</si>
  <si>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</si>
  <si>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</si>
  <si>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</si>
  <si>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</si>
  <si>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</si>
  <si>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</si>
  <si>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</si>
  <si>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</si>
  <si>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</si>
  <si>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</si>
  <si>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</si>
  <si>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</si>
  <si>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</si>
  <si>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</si>
  <si>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</si>
  <si>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</si>
  <si>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</si>
  <si>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</si>
  <si>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</si>
  <si>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</si>
  <si>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</si>
  <si>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</si>
  <si>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</si>
  <si>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</si>
  <si>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</si>
  <si>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</si>
  <si>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</si>
  <si>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</si>
  <si>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</si>
  <si>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</si>
  <si>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</si>
  <si>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</si>
  <si>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</si>
  <si>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</si>
  <si>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</si>
  <si>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</si>
  <si>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</si>
  <si>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</si>
  <si>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</si>
  <si>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</si>
  <si>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</si>
  <si>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</si>
  <si>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</si>
  <si>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</si>
  <si>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</si>
  <si>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</si>
  <si>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</si>
  <si>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</si>
  <si>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</si>
  <si>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</si>
  <si>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</si>
  <si>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</si>
  <si>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</si>
  <si>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</si>
  <si>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</si>
  <si>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</si>
  <si>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</si>
  <si>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</si>
  <si>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</si>
  <si>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</si>
  <si>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</si>
  <si>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</si>
  <si>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</si>
  <si>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</si>
  <si>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</si>
  <si>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</si>
  <si>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</si>
  <si>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</si>
  <si>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</si>
  <si>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</si>
  <si>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</si>
  <si>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</si>
  <si>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</si>
  <si>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</si>
  <si>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</si>
  <si>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</si>
  <si>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</si>
  <si>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</si>
  <si>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</si>
  <si>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</si>
  <si>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</si>
  <si>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</si>
  <si>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</si>
  <si>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</si>
  <si>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</si>
  <si>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</si>
  <si>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</si>
  <si>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</si>
  <si>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</si>
  <si>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</si>
  <si>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</si>
  <si>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</si>
  <si>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</si>
  <si>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</si>
  <si>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</si>
  <si>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</si>
  <si>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</si>
  <si>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</si>
  <si>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</si>
  <si>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</si>
  <si>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</si>
  <si>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</si>
  <si>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</si>
  <si>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</si>
  <si>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</si>
  <si>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</si>
  <si>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</si>
  <si>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</si>
  <si>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</si>
  <si>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</si>
  <si>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</si>
  <si>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</si>
  <si>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</si>
  <si>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</si>
  <si>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</si>
  <si>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</si>
  <si>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</si>
  <si>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</si>
  <si>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</si>
  <si>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</si>
  <si>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</si>
  <si>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</si>
  <si>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</si>
  <si>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</si>
  <si>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</si>
  <si>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</si>
  <si>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</si>
  <si>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</si>
  <si>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</si>
  <si>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</si>
  <si>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</si>
  <si>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</si>
  <si>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</si>
  <si>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</si>
  <si>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</si>
  <si>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</si>
  <si>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</si>
  <si>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</si>
  <si>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</si>
  <si>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</si>
  <si>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</si>
  <si>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</si>
  <si>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</si>
  <si>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</si>
  <si>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</si>
  <si>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</si>
  <si>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</si>
  <si>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</si>
  <si>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</si>
  <si>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</si>
  <si>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</si>
  <si>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</si>
  <si>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</si>
  <si>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</si>
  <si>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</si>
  <si>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</si>
  <si>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</si>
  <si>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</si>
  <si>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</si>
  <si>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</si>
  <si>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</si>
  <si>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</si>
  <si>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</si>
  <si>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</si>
  <si>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</si>
  <si>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</si>
  <si>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</si>
  <si>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</si>
  <si>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</si>
  <si>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</si>
  <si>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</si>
  <si>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</si>
  <si>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</si>
  <si>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</si>
  <si>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</si>
  <si>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</si>
  <si>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</si>
  <si>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</si>
  <si>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</si>
  <si>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</si>
  <si>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</si>
  <si>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</si>
  <si>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</si>
  <si>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</si>
  <si>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</si>
  <si>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</si>
  <si>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</si>
  <si>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</si>
  <si>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</si>
  <si>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</si>
  <si>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</si>
  <si>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</si>
  <si>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</si>
  <si>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</si>
  <si>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</si>
  <si>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</si>
  <si>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</si>
  <si>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</si>
  <si>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</si>
  <si>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</si>
  <si>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</si>
  <si>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</si>
  <si>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</si>
  <si>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</si>
  <si>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</si>
  <si>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</si>
  <si>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</si>
  <si>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</si>
  <si>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</si>
  <si>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</si>
  <si>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</si>
  <si>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</si>
  <si>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</si>
  <si>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</si>
  <si>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</si>
  <si>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</si>
  <si>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</si>
  <si>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</si>
  <si>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</si>
  <si>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</si>
  <si>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</si>
  <si>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</si>
  <si>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</si>
  <si>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</si>
  <si>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</si>
  <si>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</si>
  <si>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</si>
  <si>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</si>
  <si>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</si>
  <si>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</si>
  <si>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</si>
  <si>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</si>
  <si>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</si>
  <si>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</si>
  <si>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</si>
  <si>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</si>
  <si>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</si>
  <si>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</si>
  <si>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</si>
  <si>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</si>
  <si>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</si>
  <si>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</si>
  <si>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</si>
  <si>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</si>
  <si>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</si>
  <si>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</si>
  <si>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</si>
  <si>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</si>
  <si>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</si>
  <si>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</si>
  <si>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</si>
  <si>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</si>
  <si>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</si>
  <si>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</si>
  <si>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</si>
  <si>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</si>
  <si>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</si>
  <si>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</si>
  <si>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</si>
  <si>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</si>
  <si>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</si>
  <si>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</si>
  <si>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</si>
  <si>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</si>
  <si>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</si>
  <si>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</si>
  <si>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</si>
  <si>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</si>
  <si>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</si>
  <si>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</si>
  <si>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</si>
  <si>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</si>
  <si>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</si>
  <si>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</si>
  <si>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</si>
  <si>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</si>
  <si>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</si>
  <si>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</si>
  <si>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</si>
  <si>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</si>
  <si>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</si>
  <si>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</si>
  <si>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</si>
  <si>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</si>
  <si>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</si>
  <si>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</si>
  <si>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</si>
  <si>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</si>
  <si>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</si>
  <si>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</si>
  <si>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</si>
  <si>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</si>
  <si>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</si>
  <si>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</si>
  <si>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</si>
  <si>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</si>
  <si>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</si>
  <si>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</si>
  <si>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</si>
  <si>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</si>
  <si>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</si>
  <si>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</si>
  <si>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</si>
  <si>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</si>
  <si>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</si>
  <si>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</si>
  <si>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</si>
  <si>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</si>
  <si>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</si>
  <si>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</si>
  <si>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</si>
  <si>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</si>
  <si>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</si>
  <si>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</si>
  <si>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</si>
  <si>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</si>
  <si>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</si>
  <si>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</si>
  <si>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</si>
  <si>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</si>
  <si>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</si>
  <si>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</si>
  <si>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</si>
  <si>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</si>
  <si>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</si>
  <si>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</si>
  <si>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</si>
  <si>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</si>
  <si>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</si>
  <si>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</si>
  <si>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</si>
  <si>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</si>
  <si>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</si>
  <si>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</si>
  <si>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</si>
  <si>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</si>
  <si>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</si>
  <si>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</si>
  <si>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</si>
  <si>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</si>
  <si>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</si>
  <si>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</si>
  <si>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</si>
  <si>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</si>
  <si>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</si>
  <si>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</si>
  <si>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</si>
  <si>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</si>
  <si>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</si>
  <si>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</si>
  <si>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</si>
  <si>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</si>
  <si>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</si>
  <si>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</si>
  <si>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</si>
  <si>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</si>
  <si>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</si>
  <si>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</si>
  <si>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</si>
  <si>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</si>
  <si>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</si>
  <si>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</si>
  <si>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</si>
  <si>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</si>
  <si>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</si>
  <si>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</si>
  <si>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</si>
  <si>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</si>
  <si>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</si>
  <si>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</si>
  <si>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</si>
  <si>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</si>
  <si>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</si>
  <si>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</si>
  <si>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</si>
  <si>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</si>
  <si>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</si>
  <si>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</si>
  <si>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</si>
  <si>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</si>
  <si>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</si>
  <si>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</si>
  <si>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</si>
  <si>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</si>
  <si>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</si>
  <si>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</si>
  <si>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</si>
  <si>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</si>
  <si>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</si>
  <si>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</si>
  <si>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</si>
  <si>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</si>
  <si>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</si>
  <si>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</si>
  <si>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</si>
  <si>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</si>
  <si>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</si>
  <si>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</si>
  <si>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</si>
  <si>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</si>
  <si>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</si>
  <si>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</si>
  <si>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</si>
  <si>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</si>
  <si>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</si>
  <si>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</si>
  <si>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</si>
  <si>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</si>
  <si>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</si>
  <si>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</si>
  <si>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</si>
  <si>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</si>
  <si>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</si>
  <si>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</si>
  <si>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</si>
  <si>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</si>
  <si>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</si>
  <si>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</si>
  <si>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</si>
  <si>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</si>
  <si>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</si>
  <si>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</si>
  <si>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</si>
  <si>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</si>
  <si>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</si>
  <si>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</si>
  <si>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</si>
  <si>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</si>
  <si>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</si>
  <si>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</si>
  <si>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</si>
  <si>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</si>
  <si>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</si>
  <si>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</si>
  <si>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</si>
  <si>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</si>
  <si>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</si>
  <si>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</si>
  <si>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</si>
  <si>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</si>
  <si>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</si>
  <si>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</si>
  <si>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</si>
  <si>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</si>
  <si>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</si>
  <si>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</si>
  <si>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</si>
  <si>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</si>
  <si>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</si>
  <si>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</si>
  <si>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</si>
  <si>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</si>
  <si>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</si>
  <si>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</si>
  <si>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</si>
  <si>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</si>
  <si>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</si>
  <si>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</si>
  <si>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</si>
  <si>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</si>
  <si>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</si>
  <si>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</si>
  <si>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</si>
  <si>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</si>
  <si>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</si>
  <si>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</si>
  <si>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</si>
  <si>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</si>
  <si>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</si>
  <si>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</si>
  <si>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</si>
  <si>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</si>
  <si>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</si>
  <si>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</si>
  <si>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</si>
  <si>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</si>
  <si>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</si>
  <si>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</si>
  <si>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</si>
  <si>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</si>
  <si>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</si>
  <si>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</si>
  <si>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</si>
  <si>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</si>
  <si>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</si>
  <si>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</si>
  <si>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</si>
  <si>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</si>
  <si>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</si>
  <si>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</si>
  <si>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</si>
  <si>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</si>
  <si>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</si>
  <si>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</si>
  <si>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</si>
  <si>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</si>
  <si>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</si>
  <si>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</si>
  <si>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</si>
  <si>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</si>
  <si>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</si>
  <si>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</si>
  <si>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</si>
  <si>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</si>
  <si>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</si>
  <si>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</si>
  <si>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</si>
  <si>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</si>
  <si>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</si>
  <si>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</si>
  <si>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</si>
  <si>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</si>
  <si>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</si>
  <si>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</si>
  <si>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</si>
  <si>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</si>
  <si>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</si>
  <si>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</si>
  <si>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</si>
  <si>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</si>
  <si>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</si>
  <si>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</si>
  <si>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</si>
  <si>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</si>
  <si>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</si>
  <si>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</si>
  <si>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</si>
  <si>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</si>
  <si>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</si>
  <si>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</si>
  <si>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</si>
  <si>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</si>
  <si>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</si>
  <si>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</si>
  <si>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</si>
  <si>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</si>
  <si>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</si>
  <si>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</si>
  <si>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</si>
  <si>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</si>
  <si>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</si>
  <si>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</si>
  <si>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</si>
  <si>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</si>
  <si>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</si>
  <si>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</si>
  <si>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</si>
  <si>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</si>
  <si>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</si>
  <si>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</si>
  <si>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</si>
  <si>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</si>
  <si>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</si>
  <si>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</si>
  <si>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</si>
  <si>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</si>
  <si>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</si>
  <si>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</si>
  <si>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</si>
  <si>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</si>
  <si>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</si>
  <si>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</si>
  <si>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</si>
  <si>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</si>
  <si>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</si>
  <si>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</si>
  <si>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</si>
  <si>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</si>
  <si>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</si>
  <si>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</si>
  <si>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</si>
  <si>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</si>
  <si>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</si>
  <si>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</si>
  <si>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</si>
  <si>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</si>
  <si>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</si>
  <si>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</si>
  <si>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</si>
  <si>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</si>
  <si>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</si>
  <si>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</si>
  <si>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</si>
  <si>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</si>
  <si>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</si>
  <si>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</si>
  <si>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</si>
  <si>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</si>
  <si>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</si>
  <si>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</si>
  <si>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</si>
  <si>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</si>
  <si>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</si>
  <si>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</si>
  <si>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</si>
  <si>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</si>
  <si>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</si>
  <si>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</si>
  <si>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</si>
  <si>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</si>
  <si>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</si>
  <si>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</si>
  <si>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</si>
  <si>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</si>
  <si>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</si>
  <si>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</si>
  <si>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</si>
  <si>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</si>
  <si>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</si>
  <si>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</si>
  <si>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</si>
  <si>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</si>
  <si>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</si>
  <si>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</si>
  <si>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</si>
  <si>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</si>
  <si>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</si>
  <si>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</si>
  <si>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</si>
  <si>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</si>
  <si>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</si>
  <si>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</si>
  <si>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</si>
  <si>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</si>
  <si>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</si>
  <si>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</si>
  <si>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</si>
  <si>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</si>
  <si>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</si>
  <si>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</si>
  <si>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</si>
  <si>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</si>
  <si>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</si>
  <si>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</si>
  <si>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</si>
  <si>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</si>
  <si>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</si>
  <si>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</si>
  <si>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</si>
  <si>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</si>
  <si>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</si>
  <si>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</si>
  <si>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</si>
  <si>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</si>
  <si>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</si>
  <si>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</si>
  <si>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</si>
  <si>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</si>
  <si>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</si>
  <si>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</si>
  <si>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</si>
  <si>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</si>
  <si>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</si>
  <si>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</si>
  <si>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</si>
  <si>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</si>
  <si>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</si>
  <si>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</si>
  <si>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</si>
  <si>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</si>
  <si>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</si>
  <si>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</si>
  <si>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</si>
  <si>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</si>
  <si>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</si>
  <si>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</si>
  <si>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</si>
  <si>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</si>
  <si>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</si>
  <si>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</si>
  <si>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</si>
  <si>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</si>
  <si>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</si>
  <si>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</si>
  <si>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</si>
  <si>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</si>
  <si>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</si>
  <si>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</si>
  <si>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</si>
  <si>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</si>
  <si>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</si>
  <si>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</si>
  <si>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</si>
  <si>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</si>
  <si>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</si>
  <si>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</si>
  <si>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</si>
  <si>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</si>
  <si>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</si>
  <si>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</si>
  <si>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</si>
  <si>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</si>
  <si>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</si>
  <si>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</si>
  <si>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</si>
  <si>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</si>
  <si>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</si>
  <si>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</si>
  <si>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</si>
  <si>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</si>
  <si>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</si>
  <si>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</si>
  <si>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</si>
  <si>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</si>
  <si>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</si>
  <si>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</si>
  <si>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</si>
  <si>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</si>
  <si>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</si>
  <si>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</si>
  <si>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</si>
  <si>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</si>
  <si>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</si>
  <si>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</si>
  <si>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</si>
  <si>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</si>
  <si>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</si>
  <si>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</si>
  <si>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</si>
  <si>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</si>
  <si>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</si>
  <si>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</si>
  <si>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</si>
  <si>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</si>
  <si>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</si>
  <si>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</si>
  <si>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</si>
  <si>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</si>
  <si>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</si>
  <si>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</si>
  <si>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</si>
  <si>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</si>
  <si>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</si>
  <si>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</si>
  <si>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</si>
  <si>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</si>
  <si>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</si>
  <si>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</si>
  <si>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</si>
  <si>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</si>
  <si>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</si>
  <si>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</si>
  <si>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</si>
  <si>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</si>
  <si>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</si>
  <si>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</si>
  <si>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</si>
  <si>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</si>
  <si>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</si>
  <si>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</si>
  <si>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</si>
  <si>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</si>
  <si>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</si>
  <si>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</si>
  <si>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</si>
  <si>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</si>
  <si>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</si>
  <si>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</si>
  <si>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</si>
  <si>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</si>
  <si>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</si>
  <si>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</si>
  <si>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</si>
  <si>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</si>
  <si>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</si>
  <si>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</si>
  <si>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</si>
  <si>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</si>
  <si>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</si>
  <si>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</si>
  <si>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</si>
  <si>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</si>
  <si>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</si>
  <si>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</si>
  <si>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</si>
  <si>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</si>
  <si>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</si>
  <si>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</si>
  <si>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</si>
  <si>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</si>
  <si>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</si>
  <si>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</si>
  <si>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</si>
  <si>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</si>
  <si>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</si>
  <si>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</si>
  <si>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</si>
  <si>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</si>
  <si>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</si>
  <si>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</si>
  <si>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</si>
  <si>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</si>
  <si>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</si>
  <si>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</si>
  <si>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</si>
  <si>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</si>
  <si>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</si>
  <si>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</si>
  <si>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</si>
  <si>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</si>
  <si>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</si>
  <si>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</si>
  <si>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</si>
  <si>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</si>
  <si>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</si>
  <si>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</si>
  <si>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</si>
  <si>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</si>
  <si>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</si>
  <si>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</si>
  <si>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</si>
  <si>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</si>
  <si>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</si>
  <si>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</si>
  <si>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</si>
  <si>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</si>
  <si>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</si>
  <si>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</si>
  <si>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</si>
  <si>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</si>
  <si>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</si>
  <si>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</si>
  <si>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</si>
  <si>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</si>
  <si>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</si>
  <si>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</si>
  <si>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</si>
  <si>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</si>
  <si>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</si>
  <si>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</si>
  <si>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</si>
  <si>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</si>
  <si>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</si>
  <si>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</si>
  <si>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</si>
  <si>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</si>
  <si>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</si>
  <si>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</si>
  <si>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</si>
  <si>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</si>
  <si>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</si>
  <si>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</si>
  <si>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</si>
  <si>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</si>
  <si>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</si>
  <si>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</si>
  <si>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</si>
  <si>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</si>
  <si>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</si>
  <si>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</si>
  <si>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</si>
  <si>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</si>
  <si>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</si>
  <si>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</si>
  <si>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</si>
  <si>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</si>
  <si>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</si>
  <si>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</si>
  <si>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</si>
  <si>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</si>
  <si>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</si>
  <si>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</si>
  <si>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</si>
  <si>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</si>
  <si>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</si>
  <si>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</si>
  <si>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</si>
  <si>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</si>
  <si>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</si>
  <si>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</si>
  <si>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</si>
  <si>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</si>
  <si>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</si>
  <si>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</si>
  <si>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</si>
  <si>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</si>
  <si>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</si>
  <si>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</si>
  <si>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</si>
  <si>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</si>
  <si>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</si>
  <si>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</si>
  <si>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</si>
  <si>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</si>
  <si>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</si>
  <si>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</si>
  <si>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</si>
  <si>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</si>
  <si>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</si>
  <si>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</si>
  <si>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</si>
  <si>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</si>
  <si>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</si>
  <si>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</si>
  <si>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</si>
  <si>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</si>
  <si>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</si>
  <si>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</si>
  <si>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</si>
  <si>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</si>
  <si>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</si>
  <si>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</si>
  <si>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</si>
  <si>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</si>
  <si>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</si>
  <si>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</si>
  <si>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</si>
  <si>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</si>
  <si>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</si>
  <si>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</si>
  <si>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</si>
  <si>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</si>
  <si>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</si>
  <si>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</si>
  <si>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</si>
  <si>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</si>
  <si>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</si>
  <si>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</si>
  <si>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</si>
  <si>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</si>
  <si>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</si>
  <si>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</si>
  <si>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</si>
  <si>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</si>
  <si>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</si>
  <si>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</si>
  <si>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</si>
  <si>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</si>
  <si>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</si>
  <si>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</si>
  <si>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</si>
  <si>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</si>
  <si>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</si>
  <si>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</si>
  <si>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</si>
  <si>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</si>
  <si>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</si>
  <si>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</si>
  <si>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</si>
  <si>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</si>
  <si>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</si>
  <si>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</si>
  <si>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</si>
  <si>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</si>
  <si>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</si>
  <si>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</si>
  <si>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</si>
  <si>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</si>
  <si>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</si>
  <si>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</si>
  <si>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</si>
  <si>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</si>
  <si>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</si>
  <si>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</si>
  <si>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</si>
  <si>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</si>
  <si>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</si>
  <si>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</si>
  <si>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</si>
  <si>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</si>
  <si>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</si>
  <si>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</si>
  <si>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</si>
  <si>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</si>
  <si>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</si>
  <si>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</si>
  <si>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</si>
  <si>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</si>
  <si>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</si>
  <si>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</si>
  <si>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</si>
  <si>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</si>
  <si>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</si>
  <si>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</si>
  <si>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</si>
  <si>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</si>
  <si>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</si>
  <si>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</si>
  <si>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</si>
  <si>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</si>
  <si>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</si>
  <si>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</si>
  <si>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</si>
  <si>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</si>
  <si>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</si>
  <si>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</si>
  <si>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</si>
  <si>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</si>
  <si>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</si>
  <si>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</si>
  <si>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</si>
  <si>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</si>
  <si>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</si>
  <si>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</si>
  <si>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</si>
  <si>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</si>
  <si>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</si>
  <si>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</si>
  <si>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</si>
  <si>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</si>
  <si>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</si>
  <si>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</si>
  <si>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</si>
  <si>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</si>
  <si>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</si>
  <si>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</si>
  <si>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</si>
  <si>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</si>
  <si>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</si>
  <si>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</si>
  <si>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</si>
  <si>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</si>
  <si>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</si>
  <si>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</si>
  <si>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</si>
  <si>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</si>
  <si>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</si>
  <si>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</si>
  <si>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</si>
  <si>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</si>
  <si>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</si>
  <si>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</si>
  <si>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</si>
  <si>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</si>
  <si>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</si>
  <si>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</si>
  <si>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</si>
  <si>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</si>
  <si>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</si>
  <si>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</si>
  <si>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</si>
  <si>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</si>
  <si>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</si>
  <si>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</si>
  <si>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</si>
  <si>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</si>
  <si>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</si>
  <si>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</si>
  <si>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</si>
  <si>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</si>
  <si>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</si>
  <si>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</si>
  <si>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</si>
  <si>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</si>
  <si>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</si>
  <si>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</si>
  <si>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</si>
  <si>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</si>
  <si>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</si>
  <si>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</si>
  <si>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</si>
  <si>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</si>
  <si>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</si>
  <si>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</si>
  <si>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</si>
  <si>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</si>
  <si>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</si>
  <si>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</si>
  <si>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</si>
  <si>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</si>
  <si>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</si>
  <si>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</si>
  <si>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</si>
  <si>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</si>
  <si>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</si>
  <si>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</si>
  <si>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</si>
  <si>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</si>
  <si>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</si>
  <si>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</si>
  <si>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</si>
  <si>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</si>
  <si>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</si>
  <si>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</si>
  <si>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</si>
  <si>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</si>
  <si>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</si>
  <si>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</si>
  <si>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</si>
  <si>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</si>
  <si>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</si>
  <si>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</si>
  <si>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</si>
  <si>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</si>
  <si>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</si>
  <si>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</si>
  <si>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</si>
  <si>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</si>
  <si>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</si>
  <si>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</si>
  <si>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</si>
  <si>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</si>
  <si>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</si>
  <si>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</si>
  <si>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</si>
  <si>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</si>
  <si>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</si>
  <si>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</si>
  <si>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</si>
  <si>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</si>
  <si>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</si>
  <si>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</si>
  <si>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</si>
  <si>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</si>
  <si>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</si>
  <si>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</si>
  <si>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</si>
  <si>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</si>
  <si>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</si>
  <si>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</si>
  <si>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</si>
  <si>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</si>
  <si>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</si>
  <si>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</si>
  <si>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</si>
  <si>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</si>
  <si>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</si>
  <si>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</si>
  <si>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</si>
  <si>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</si>
  <si>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</si>
  <si>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</si>
  <si>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</si>
  <si>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</si>
  <si>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</si>
  <si>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</si>
  <si>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</si>
  <si>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</si>
  <si>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</si>
  <si>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</si>
  <si>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</si>
  <si>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</si>
  <si>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</si>
  <si>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</si>
  <si>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</si>
  <si>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</si>
  <si>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</si>
  <si>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</si>
  <si>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</si>
  <si>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</si>
  <si>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</si>
  <si>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</si>
  <si>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</si>
  <si>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</si>
  <si>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</si>
  <si>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</si>
  <si>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</si>
  <si>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</si>
  <si>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</si>
  <si>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</si>
  <si>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</si>
  <si>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</si>
  <si>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</si>
  <si>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</si>
  <si>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</si>
  <si>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</si>
  <si>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</si>
  <si>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</si>
  <si>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</si>
  <si>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</si>
  <si>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</si>
  <si>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</si>
  <si>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</si>
  <si>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</si>
  <si>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</si>
  <si>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</si>
  <si>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</si>
  <si>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</si>
  <si>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</si>
  <si>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</si>
  <si>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</si>
  <si>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</si>
  <si>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</si>
  <si>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</si>
  <si>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</si>
  <si>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</si>
  <si>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</si>
  <si>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</si>
  <si>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</si>
  <si>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</si>
  <si>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</si>
  <si>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</si>
  <si>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</si>
  <si>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</si>
  <si>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</si>
  <si>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</si>
  <si>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</si>
  <si>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</si>
  <si>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</si>
  <si>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</si>
  <si>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</si>
  <si>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</si>
  <si>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</si>
  <si>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</si>
  <si>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</si>
  <si>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</si>
  <si>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</si>
  <si>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</si>
  <si>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</si>
  <si>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</si>
  <si>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</si>
  <si>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</si>
  <si>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</si>
  <si>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</si>
  <si>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</si>
  <si>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</si>
  <si>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</si>
  <si>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</si>
  <si>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</si>
  <si>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</si>
  <si>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</si>
  <si>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</si>
  <si>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</si>
  <si>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</si>
  <si>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</si>
  <si>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</si>
  <si>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</si>
  <si>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</si>
  <si>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</si>
  <si>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</si>
  <si>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</si>
  <si>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</si>
  <si>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</si>
  <si>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</si>
  <si>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</si>
  <si>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</si>
  <si>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</si>
  <si>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</si>
  <si>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</si>
  <si>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</si>
  <si>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</si>
  <si>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</si>
  <si>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</si>
  <si>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</si>
  <si>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</si>
  <si>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</si>
  <si>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</si>
  <si>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</si>
  <si>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</si>
  <si>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</si>
  <si>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</si>
  <si>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</si>
  <si>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</si>
  <si>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</si>
  <si>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</si>
  <si>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</si>
  <si>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</si>
  <si>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</si>
  <si>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</si>
  <si>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</si>
  <si>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</si>
  <si>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</si>
  <si>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</si>
  <si>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</si>
  <si>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</si>
  <si>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</si>
  <si>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</si>
  <si>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</si>
  <si>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</si>
  <si>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</si>
  <si>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</si>
  <si>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</si>
  <si>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</si>
  <si>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</si>
  <si>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</si>
  <si>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</si>
  <si>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</si>
  <si>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</si>
  <si>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</si>
  <si>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</si>
  <si>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</si>
  <si>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</si>
  <si>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</si>
  <si>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</si>
  <si>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</si>
  <si>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</si>
  <si>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</si>
  <si>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</si>
  <si>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</si>
  <si>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</si>
  <si>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</si>
  <si>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</si>
  <si>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</si>
  <si>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</si>
  <si>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</si>
  <si>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</si>
  <si>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</si>
  <si>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</si>
  <si>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</si>
  <si>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</si>
  <si>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</si>
  <si>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</si>
  <si>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</si>
  <si>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</si>
  <si>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</si>
  <si>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</si>
  <si>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</si>
  <si>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</si>
  <si>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</si>
  <si>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</si>
  <si>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</si>
  <si>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</si>
  <si>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</si>
  <si>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</si>
  <si>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</si>
  <si>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</si>
  <si>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</si>
  <si>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</si>
  <si>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</si>
  <si>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</si>
  <si>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</si>
  <si>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</si>
  <si>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</si>
  <si>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</si>
  <si>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</si>
  <si>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</si>
  <si>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</si>
  <si>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</si>
  <si>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</si>
  <si>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</si>
  <si>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</si>
  <si>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</si>
  <si>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</si>
  <si>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</si>
  <si>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</si>
  <si>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</si>
  <si>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</si>
  <si>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</si>
  <si>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</si>
  <si>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</si>
  <si>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</si>
  <si>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</si>
  <si>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</si>
  <si>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</si>
  <si>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</si>
  <si>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</si>
  <si>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</si>
  <si>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</si>
  <si>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</si>
  <si>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</si>
  <si>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</si>
  <si>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</si>
  <si>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</si>
  <si>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</si>
  <si>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</si>
  <si>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</si>
  <si>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</si>
  <si>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</si>
  <si>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</si>
  <si>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</si>
  <si>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</si>
  <si>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</si>
  <si>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</si>
  <si>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</si>
  <si>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</si>
  <si>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</si>
  <si>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</si>
  <si>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</si>
  <si>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</si>
  <si>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</si>
  <si>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</si>
  <si>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</si>
  <si>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</si>
  <si>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</si>
  <si>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</si>
  <si>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</si>
  <si>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</si>
  <si>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</si>
  <si>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</si>
  <si>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</si>
  <si>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</si>
  <si>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</si>
  <si>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</si>
  <si>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</si>
  <si>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</si>
  <si>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</si>
  <si>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</si>
  <si>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</si>
  <si>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</si>
  <si>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</si>
  <si>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</si>
  <si>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</si>
  <si>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</si>
  <si>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</si>
  <si>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</si>
  <si>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</si>
  <si>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</si>
  <si>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</si>
  <si>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</si>
  <si>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</si>
  <si>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</si>
  <si>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</si>
  <si>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</si>
  <si>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</si>
  <si>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</si>
  <si>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</si>
  <si>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</si>
  <si>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</si>
  <si>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</si>
  <si>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</si>
  <si>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</si>
  <si>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</si>
  <si>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</si>
  <si>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</si>
  <si>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</si>
  <si>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</si>
  <si>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</si>
  <si>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</si>
  <si>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</si>
  <si>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</si>
  <si>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</si>
  <si>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</si>
  <si>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</si>
  <si>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</si>
  <si>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</si>
  <si>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</si>
  <si>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</si>
  <si>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</si>
  <si>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</si>
  <si>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</si>
  <si>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</si>
  <si>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</si>
  <si>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</si>
  <si>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</si>
  <si>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</si>
  <si>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</si>
  <si>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</si>
  <si>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</si>
  <si>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</si>
  <si>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</si>
  <si>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</si>
  <si>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</si>
  <si>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</si>
  <si>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</si>
  <si>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</si>
  <si>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</si>
  <si>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</si>
  <si>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</si>
  <si>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</si>
  <si>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</si>
  <si>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</si>
  <si>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</si>
  <si>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</si>
  <si>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</si>
  <si>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</si>
  <si>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</si>
  <si>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</si>
  <si>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</si>
  <si>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</si>
  <si>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</si>
  <si>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</si>
  <si>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</si>
  <si>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</si>
  <si>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</si>
  <si>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</si>
  <si>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</si>
  <si>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</si>
  <si>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</si>
  <si>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</si>
  <si>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</si>
  <si>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</si>
  <si>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</si>
  <si>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</si>
  <si>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</si>
  <si>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</si>
  <si>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</si>
  <si>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</si>
  <si>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</si>
  <si>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</si>
  <si>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</si>
  <si>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</si>
  <si>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</si>
  <si>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</si>
  <si>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</si>
  <si>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</si>
  <si>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</si>
  <si>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</si>
  <si>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</si>
  <si>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</si>
  <si>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</si>
  <si>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</si>
  <si>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</si>
  <si>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</si>
  <si>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</si>
  <si>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</si>
  <si>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</si>
  <si>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</si>
  <si>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</si>
  <si>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</si>
  <si>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</si>
  <si>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</si>
  <si>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</si>
  <si>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</si>
  <si>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</si>
  <si>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</si>
  <si>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</si>
  <si>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</si>
  <si>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</si>
  <si>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</si>
  <si>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</si>
  <si>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</si>
  <si>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</si>
  <si>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</si>
  <si>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</si>
  <si>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</si>
  <si>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</si>
  <si>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</si>
  <si>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</si>
  <si>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</si>
  <si>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</si>
  <si>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</si>
  <si>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</si>
  <si>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</si>
  <si>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</si>
  <si>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</si>
  <si>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</si>
  <si>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</si>
  <si>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</si>
  <si>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</si>
  <si>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</si>
  <si>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</si>
  <si>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</si>
  <si>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</si>
  <si>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</si>
  <si>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</si>
  <si>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</si>
  <si>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</si>
  <si>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</si>
  <si>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</si>
  <si>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</si>
  <si>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</si>
  <si>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</si>
  <si>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</si>
  <si>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</si>
  <si>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</si>
  <si>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</si>
  <si>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</si>
  <si>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</si>
  <si>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</si>
  <si>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</si>
  <si>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</si>
  <si>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</si>
  <si>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</si>
  <si>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</si>
  <si>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</si>
  <si>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</si>
  <si>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</si>
  <si>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</si>
  <si>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</si>
  <si>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</si>
  <si>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</si>
  <si>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</si>
  <si>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</si>
  <si>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</si>
  <si>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</si>
  <si>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</si>
  <si>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</si>
  <si>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</si>
  <si>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</si>
  <si>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</si>
  <si>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</si>
  <si>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</si>
  <si>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</si>
  <si>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</si>
  <si>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</si>
  <si>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</si>
  <si>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</si>
  <si>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</si>
  <si>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</si>
  <si>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</si>
  <si>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</si>
  <si>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</si>
  <si>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</si>
  <si>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</si>
  <si>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</si>
  <si>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</si>
  <si>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</si>
  <si>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</si>
  <si>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</si>
  <si>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</si>
  <si>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</si>
  <si>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</si>
  <si>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</si>
  <si>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</si>
  <si>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</si>
  <si>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</si>
  <si>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</si>
  <si>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</si>
  <si>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</si>
  <si>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</si>
  <si>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</si>
  <si>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</si>
  <si>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</si>
  <si>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</si>
  <si>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</si>
  <si>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</si>
  <si>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</si>
  <si>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</si>
  <si>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</si>
  <si>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</si>
  <si>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</si>
  <si>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</si>
  <si>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</si>
  <si>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</si>
  <si>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</si>
  <si>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</si>
  <si>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</si>
  <si>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</si>
  <si>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</si>
  <si>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</si>
  <si>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</si>
  <si>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</si>
  <si>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</si>
  <si>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</si>
  <si>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</si>
  <si>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</si>
  <si>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</si>
  <si>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</si>
  <si>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</si>
  <si>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</si>
  <si>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</si>
  <si>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</si>
  <si>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</si>
  <si>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</si>
  <si>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</si>
  <si>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</si>
  <si>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</si>
  <si>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</si>
  <si>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</si>
  <si>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</si>
  <si>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</si>
  <si>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</si>
  <si>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</si>
  <si>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</si>
  <si>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</si>
  <si>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</si>
  <si>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</si>
  <si>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</si>
  <si>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</si>
  <si>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</si>
  <si>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</si>
  <si>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</si>
  <si>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</si>
  <si>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</si>
  <si>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</si>
  <si>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</si>
  <si>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</si>
  <si>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</si>
  <si>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</si>
  <si>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</si>
  <si>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</si>
  <si>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</si>
  <si>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</si>
  <si>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</si>
  <si>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</si>
  <si>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</si>
  <si>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</si>
  <si>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</si>
  <si>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</si>
  <si>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</si>
  <si>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</si>
  <si>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</si>
  <si>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</si>
  <si>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</si>
  <si>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</si>
  <si>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</si>
  <si>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</si>
  <si>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</si>
  <si>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</si>
  <si>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</si>
  <si>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</si>
  <si>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</si>
  <si>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</si>
  <si>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</si>
  <si>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</si>
  <si>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</si>
  <si>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</si>
  <si>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</si>
  <si>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</si>
  <si>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</si>
  <si>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</si>
  <si>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</si>
  <si>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</si>
  <si>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</si>
  <si>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</si>
  <si>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</si>
  <si>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</si>
  <si>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</si>
  <si>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</si>
  <si>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</si>
  <si>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</si>
  <si>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</si>
  <si>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</si>
  <si>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</si>
  <si>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</si>
  <si>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</si>
  <si>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</si>
  <si>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</si>
  <si>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</si>
  <si>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</si>
  <si>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</si>
  <si>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</si>
  <si>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</si>
  <si>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</si>
  <si>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</si>
  <si>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</si>
  <si>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</si>
  <si>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</si>
  <si>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</si>
  <si>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</si>
  <si>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</si>
  <si>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</si>
  <si>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</si>
  <si>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</si>
  <si>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</si>
  <si>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</si>
  <si>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</si>
  <si>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</si>
  <si>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</si>
  <si>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</si>
  <si>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</si>
  <si>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</si>
  <si>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</si>
  <si>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</si>
  <si>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</si>
  <si>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</si>
  <si>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</si>
  <si>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</si>
  <si>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</si>
  <si>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</si>
  <si>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</si>
  <si>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</si>
  <si>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</si>
  <si>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</si>
  <si>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</si>
  <si>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</si>
  <si>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</si>
  <si>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</si>
  <si>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</si>
  <si>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</si>
  <si>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</si>
  <si>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</si>
  <si>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</si>
  <si>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</si>
  <si>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</si>
  <si>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</si>
  <si>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</si>
  <si>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</si>
  <si>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</si>
  <si>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</si>
  <si>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</si>
  <si>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</si>
  <si>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</si>
  <si>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</si>
  <si>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</si>
  <si>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</si>
  <si>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</si>
  <si>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</si>
  <si>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</si>
  <si>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</si>
  <si>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</si>
  <si>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</si>
  <si>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</si>
  <si>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</si>
  <si>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</si>
  <si>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</si>
  <si>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</si>
  <si>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</si>
  <si>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</si>
  <si>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</si>
  <si>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</si>
  <si>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</si>
  <si>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</si>
  <si>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</si>
  <si>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</si>
  <si>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</si>
  <si>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</si>
  <si>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</si>
  <si>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</si>
  <si>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</si>
  <si>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</si>
  <si>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</si>
  <si>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</si>
  <si>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</si>
  <si>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</si>
  <si>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</si>
  <si>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</si>
  <si>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</si>
  <si>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</si>
  <si>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</si>
  <si>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</si>
  <si>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</si>
  <si>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</si>
  <si>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</si>
  <si>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</si>
  <si>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</si>
  <si>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</si>
  <si>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</si>
  <si>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</si>
  <si>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</si>
  <si>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</si>
  <si>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</si>
  <si>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</si>
  <si>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</si>
  <si>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</si>
  <si>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</si>
  <si>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</si>
  <si>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</si>
  <si>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</si>
  <si>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</si>
  <si>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</si>
  <si>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</si>
  <si>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</si>
  <si>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</si>
  <si>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</si>
  <si>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</si>
  <si>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</si>
  <si>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</si>
  <si>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</si>
  <si>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</si>
  <si>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</si>
  <si>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</si>
  <si>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</si>
  <si>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</si>
  <si>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</si>
  <si>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</si>
  <si>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</si>
  <si>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</si>
  <si>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</si>
  <si>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</si>
  <si>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</si>
  <si>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</si>
  <si>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</si>
  <si>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</si>
  <si>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</si>
  <si>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</si>
  <si>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</si>
  <si>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</si>
  <si>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</si>
  <si>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</si>
  <si>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</si>
  <si>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</si>
  <si>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</si>
  <si>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</si>
  <si>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</si>
  <si>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</si>
  <si>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</si>
  <si>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</si>
  <si>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</si>
  <si>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</si>
  <si>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</si>
  <si>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</si>
  <si>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</si>
  <si>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</si>
  <si>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</si>
  <si>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</si>
  <si>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</si>
  <si>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</si>
  <si>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</si>
  <si>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</si>
  <si>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</si>
  <si>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</si>
  <si>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</si>
  <si>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</si>
  <si>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</si>
  <si>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</si>
  <si>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</si>
  <si>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</si>
  <si>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</si>
  <si>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</si>
  <si>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</si>
  <si>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</si>
  <si>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</si>
  <si>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</si>
  <si>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</si>
  <si>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</si>
  <si>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</si>
  <si>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</si>
  <si>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</si>
  <si>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</si>
  <si>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</si>
  <si>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</si>
  <si>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</si>
  <si>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</si>
  <si>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</si>
  <si>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</si>
  <si>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</si>
  <si>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</si>
  <si>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</si>
  <si>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</si>
  <si>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</si>
  <si>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</si>
  <si>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</si>
  <si>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</si>
  <si>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</si>
  <si>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</si>
  <si>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</si>
  <si>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</si>
  <si>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</si>
  <si>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</si>
  <si>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</si>
  <si>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</si>
  <si>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</si>
  <si>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</si>
  <si>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</si>
  <si>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</si>
  <si>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</si>
  <si>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</si>
  <si>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</si>
  <si>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</si>
  <si>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</si>
  <si>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</si>
  <si>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</si>
  <si>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</si>
  <si>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</si>
  <si>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</si>
  <si>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</si>
  <si>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</si>
  <si>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</si>
  <si>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</si>
  <si>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</si>
  <si>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</si>
  <si>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</si>
  <si>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</si>
  <si>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</si>
  <si>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</si>
  <si>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</si>
  <si>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</si>
  <si>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</si>
  <si>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</si>
  <si>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</si>
  <si>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</si>
  <si>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</si>
  <si>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</si>
  <si>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</si>
  <si>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</si>
  <si>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</si>
  <si>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</si>
  <si>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</si>
  <si>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</si>
  <si>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</si>
  <si>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</si>
  <si>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</si>
  <si>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</si>
  <si>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</si>
  <si>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</si>
  <si>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</si>
  <si>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</si>
  <si>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</si>
  <si>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</si>
  <si>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</si>
  <si>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</si>
  <si>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</si>
  <si>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</si>
  <si>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</si>
  <si>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</si>
  <si>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</si>
  <si>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</si>
  <si>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</si>
  <si>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</si>
  <si>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</si>
  <si>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</si>
  <si>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</si>
  <si>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</si>
  <si>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</si>
  <si>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</si>
  <si>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</si>
  <si>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</si>
  <si>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</si>
  <si>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</si>
  <si>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</si>
  <si>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</si>
  <si>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</si>
  <si>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</si>
  <si>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</si>
  <si>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</si>
  <si>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</si>
  <si>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</si>
  <si>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</si>
  <si>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</si>
  <si>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</si>
  <si>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</si>
  <si>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</si>
  <si>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</si>
  <si>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</si>
  <si>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</si>
  <si>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</si>
  <si>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</si>
  <si>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</si>
  <si>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</si>
  <si>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</si>
  <si>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</si>
  <si>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</si>
  <si>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</si>
  <si>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</si>
  <si>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</si>
  <si>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</si>
  <si>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</si>
  <si>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</si>
  <si>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</si>
  <si>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</si>
  <si>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</si>
  <si>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</si>
  <si>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</si>
  <si>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</si>
  <si>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</si>
  <si>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</si>
  <si>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</si>
  <si>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</si>
  <si>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</si>
  <si>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</si>
  <si>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</si>
  <si>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</si>
  <si>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</si>
  <si>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</si>
  <si>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</si>
  <si>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</si>
  <si>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</si>
  <si>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</si>
  <si>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</si>
  <si>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</si>
  <si>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</si>
  <si>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</si>
  <si>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</si>
  <si>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</si>
  <si>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</si>
  <si>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</si>
  <si>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</si>
  <si>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</si>
  <si>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</si>
  <si>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</si>
  <si>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</si>
  <si>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</si>
  <si>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</si>
  <si>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</si>
  <si>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</si>
  <si>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</si>
  <si>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</si>
  <si>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</si>
  <si>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</si>
  <si>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</si>
  <si>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</si>
  <si>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</si>
  <si>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</si>
  <si>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</si>
  <si>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</si>
  <si>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</si>
  <si>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</si>
  <si>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</si>
  <si>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</si>
  <si>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</si>
  <si>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</si>
  <si>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</si>
  <si>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</si>
  <si>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</si>
  <si>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</si>
  <si>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</si>
  <si>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</si>
  <si>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</si>
  <si>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</si>
  <si>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</si>
  <si>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</si>
  <si>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</si>
  <si>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</si>
  <si>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</si>
  <si>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</si>
  <si>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</si>
  <si>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</si>
  <si>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</si>
  <si>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</si>
  <si>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</si>
  <si>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</si>
  <si>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</si>
  <si>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</si>
  <si>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</si>
  <si>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</si>
  <si>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</si>
  <si>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</si>
  <si>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</si>
  <si>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</si>
  <si>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</si>
  <si>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</si>
  <si>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</si>
  <si>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</si>
  <si>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</si>
  <si>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</si>
  <si>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</si>
  <si>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</si>
  <si>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</si>
  <si>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</si>
  <si>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</si>
  <si>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</si>
  <si>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</si>
  <si>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</si>
  <si>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</si>
  <si>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</si>
  <si>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</si>
  <si>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</si>
  <si>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</si>
  <si>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</si>
  <si>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</si>
  <si>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</si>
  <si>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</si>
  <si>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</si>
  <si>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</si>
  <si>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</si>
  <si>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</si>
  <si>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</si>
  <si>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</si>
  <si>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</si>
  <si>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</si>
  <si>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</si>
  <si>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</si>
  <si>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</si>
  <si>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</si>
  <si>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</si>
  <si>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</si>
  <si>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</si>
  <si>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</si>
  <si>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</si>
  <si>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</si>
  <si>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</si>
  <si>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</si>
  <si>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</si>
  <si>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</si>
  <si>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</si>
  <si>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</si>
  <si>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</si>
  <si>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</si>
  <si>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</si>
  <si>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</si>
  <si>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</si>
  <si>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</si>
  <si>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</si>
  <si>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</si>
  <si>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</si>
  <si>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</si>
  <si>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</si>
  <si>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</si>
  <si>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</si>
  <si>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</si>
  <si>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</si>
  <si>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</si>
  <si>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</si>
  <si>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</si>
  <si>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</si>
  <si>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</si>
  <si>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</si>
  <si>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</si>
  <si>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</si>
  <si>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</si>
  <si>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</si>
  <si>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</si>
  <si>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</si>
  <si>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</si>
  <si>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</si>
  <si>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</si>
  <si>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</si>
  <si>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</si>
  <si>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</si>
  <si>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</si>
  <si>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</si>
  <si>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</si>
  <si>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</si>
  <si>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</si>
  <si>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</si>
  <si>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</si>
  <si>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</si>
  <si>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</si>
  <si>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</si>
  <si>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</si>
  <si>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</si>
  <si>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</si>
  <si>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</si>
  <si>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</si>
  <si>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</si>
  <si>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</si>
  <si>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</si>
  <si>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</si>
  <si>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</si>
  <si>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</si>
  <si>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</si>
  <si>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</si>
  <si>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</si>
  <si>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</si>
  <si>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</si>
  <si>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</si>
  <si>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</si>
  <si>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</si>
  <si>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</si>
  <si>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</si>
  <si>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</si>
  <si>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</si>
  <si>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</si>
  <si>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</si>
  <si>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</si>
  <si>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</si>
  <si>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</si>
  <si>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</si>
  <si>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</si>
  <si>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</si>
  <si>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</si>
  <si>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</si>
  <si>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</si>
  <si>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</si>
  <si>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</si>
  <si>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</si>
  <si>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</si>
  <si>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</si>
  <si>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</si>
  <si>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</si>
  <si>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</si>
  <si>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</si>
  <si>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</si>
  <si>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</si>
  <si>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</si>
  <si>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</si>
  <si>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</si>
  <si>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</si>
  <si>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</si>
  <si>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</si>
  <si>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</si>
  <si>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</si>
  <si>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</si>
  <si>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</si>
  <si>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</si>
  <si>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</si>
  <si>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</si>
  <si>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</si>
  <si>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</si>
  <si>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</si>
  <si>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</si>
  <si>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</si>
  <si>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</si>
  <si>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</si>
  <si>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</si>
  <si>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</si>
  <si>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</si>
  <si>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</si>
  <si>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</si>
  <si>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</si>
  <si>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</si>
  <si>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</si>
  <si>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</si>
  <si>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</si>
  <si>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</si>
  <si>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</si>
  <si>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</si>
  <si>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</si>
  <si>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</si>
  <si>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</si>
  <si>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</si>
  <si>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</si>
  <si>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</si>
  <si>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</si>
  <si>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</si>
  <si>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</si>
  <si>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</si>
  <si>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</si>
  <si>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</si>
  <si>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</si>
  <si>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</si>
  <si>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</si>
  <si>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</si>
  <si>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</si>
  <si>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</si>
  <si>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</si>
  <si>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</si>
  <si>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</si>
  <si>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</si>
  <si>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</si>
  <si>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</si>
  <si>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</si>
  <si>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</si>
  <si>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</si>
  <si>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</si>
  <si>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</si>
  <si>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</si>
  <si>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</si>
  <si>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</si>
  <si>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</si>
  <si>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</si>
  <si>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</si>
  <si>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</si>
  <si>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</si>
  <si>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</si>
  <si>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</si>
  <si>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</si>
  <si>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</si>
  <si>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</si>
  <si>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</si>
  <si>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</si>
  <si>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</si>
  <si>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</si>
  <si>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</si>
  <si>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</si>
  <si>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</si>
  <si>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</si>
  <si>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</si>
  <si>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</si>
  <si>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</si>
  <si>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</si>
  <si>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</si>
  <si>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</si>
  <si>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</si>
  <si>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</si>
  <si>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</si>
  <si>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</si>
  <si>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</si>
  <si>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</si>
  <si>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</si>
  <si>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</si>
  <si>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</si>
  <si>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</si>
  <si>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</si>
  <si>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</si>
  <si>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</si>
  <si>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</si>
  <si>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</si>
  <si>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</si>
  <si>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</si>
  <si>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</si>
  <si>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</si>
  <si>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</si>
  <si>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</si>
  <si>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</si>
  <si>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</si>
  <si>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</si>
  <si>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</si>
  <si>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</si>
  <si>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</si>
  <si>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</si>
  <si>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</si>
  <si>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</si>
  <si>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</si>
  <si>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</si>
  <si>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</si>
  <si>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</si>
  <si>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</si>
  <si>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</si>
  <si>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</si>
  <si>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</si>
  <si>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</si>
  <si>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</si>
  <si>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</si>
  <si>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</si>
  <si>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</si>
  <si>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</si>
  <si>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</si>
  <si>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</si>
  <si>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</si>
  <si>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</si>
  <si>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</si>
  <si>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</si>
  <si>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</si>
  <si>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</si>
  <si>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</si>
  <si>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</si>
  <si>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</si>
  <si>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</si>
  <si>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</si>
  <si>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</si>
  <si>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</si>
  <si>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</si>
  <si>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</si>
  <si>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</si>
  <si>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</si>
  <si>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</si>
  <si>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</si>
  <si>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</si>
  <si>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</si>
  <si>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</si>
  <si>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</si>
  <si>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</si>
  <si>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</si>
  <si>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</si>
  <si>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</si>
  <si>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</si>
  <si>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</si>
  <si>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</si>
  <si>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</si>
  <si>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</si>
  <si>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</si>
  <si>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</si>
  <si>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</si>
  <si>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</si>
  <si>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</si>
  <si>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</si>
  <si>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</si>
  <si>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</si>
  <si>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</si>
  <si>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</si>
  <si>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</si>
  <si>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</si>
  <si>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</si>
  <si>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</si>
  <si>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</si>
  <si>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</si>
  <si>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</si>
  <si>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</si>
  <si>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</si>
  <si>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</si>
  <si>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</si>
  <si>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</si>
  <si>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</si>
  <si>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</si>
  <si>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</si>
  <si>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</si>
  <si>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</si>
  <si>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</si>
  <si>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</si>
  <si>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</si>
  <si>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</si>
  <si>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</si>
  <si>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</si>
  <si>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</si>
  <si>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</si>
  <si>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</si>
  <si>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</si>
  <si>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</si>
  <si>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</si>
  <si>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</si>
  <si>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</si>
  <si>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</si>
  <si>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</si>
  <si>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</si>
  <si>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</si>
  <si>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</si>
  <si>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</si>
  <si>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</si>
  <si>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</si>
  <si>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</si>
  <si>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</si>
  <si>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</si>
  <si>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</si>
  <si>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</si>
  <si>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</si>
  <si>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</si>
  <si>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</si>
  <si>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</si>
  <si>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</si>
  <si>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</si>
  <si>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</si>
  <si>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</si>
  <si>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</si>
  <si>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</si>
  <si>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</si>
  <si>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</si>
  <si>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</si>
  <si>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</si>
  <si>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</si>
  <si>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</si>
  <si>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</si>
  <si>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</si>
  <si>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</si>
  <si>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</si>
  <si>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</si>
  <si>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</si>
  <si>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</si>
  <si>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</si>
  <si>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</si>
  <si>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</si>
  <si>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</si>
  <si>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</si>
  <si>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</si>
  <si>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</si>
  <si>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</si>
  <si>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</si>
  <si>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</si>
  <si>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</si>
  <si>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</si>
  <si>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</si>
  <si>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</si>
  <si>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</si>
  <si>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</si>
  <si>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</si>
  <si>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</si>
  <si>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</si>
  <si>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</si>
  <si>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</si>
  <si>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</si>
  <si>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</si>
  <si>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</si>
  <si>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</si>
  <si>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</si>
  <si>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</si>
  <si>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</si>
  <si>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</si>
  <si>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</si>
  <si>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</si>
  <si>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</si>
  <si>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</si>
  <si>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</si>
  <si>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</si>
  <si>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</si>
  <si>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</si>
  <si>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</si>
  <si>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</si>
  <si>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</si>
  <si>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</si>
  <si>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</si>
  <si>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</si>
  <si>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</si>
  <si>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</si>
  <si>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</si>
  <si>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</si>
  <si>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</si>
  <si>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</si>
  <si>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</si>
  <si>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</si>
  <si>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</si>
  <si>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</si>
  <si>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</si>
  <si>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</si>
  <si>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</si>
  <si>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</si>
  <si>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</si>
  <si>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</si>
  <si>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</si>
  <si>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</si>
  <si>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</si>
  <si>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</si>
  <si>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</si>
  <si>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</si>
  <si>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</si>
  <si>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</si>
  <si>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</si>
  <si>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</si>
  <si>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</si>
  <si>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</si>
  <si>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</si>
  <si>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</si>
  <si>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</si>
  <si>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</si>
  <si>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</si>
  <si>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</si>
  <si>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</si>
  <si>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</si>
  <si>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</si>
  <si>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</si>
  <si>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</si>
  <si>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</si>
  <si>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</si>
  <si>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</si>
  <si>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</si>
  <si>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</si>
  <si>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</si>
  <si>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</si>
  <si>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</si>
  <si>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</si>
  <si>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</si>
  <si>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</si>
  <si>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</si>
  <si>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</si>
  <si>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</si>
  <si>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</si>
  <si>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</si>
  <si>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</si>
  <si>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</si>
  <si>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</si>
  <si>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</si>
  <si>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</si>
  <si>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</si>
  <si>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</si>
  <si>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</si>
  <si>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</si>
  <si>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</si>
  <si>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</si>
  <si>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</si>
  <si>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</si>
  <si>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</si>
  <si>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</si>
  <si>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</si>
  <si>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</si>
  <si>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</si>
  <si>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</si>
  <si>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</si>
  <si>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</si>
  <si>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</si>
  <si>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</si>
  <si>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</si>
  <si>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</si>
  <si>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</si>
  <si>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</si>
  <si>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</si>
  <si>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</si>
  <si>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</si>
  <si>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</si>
  <si>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</si>
  <si>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</si>
  <si>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</si>
  <si>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</si>
  <si>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</si>
  <si>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</si>
  <si>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</si>
  <si>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</si>
  <si>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</si>
  <si>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</si>
  <si>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</si>
  <si>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</si>
  <si>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</si>
  <si>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</si>
  <si>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</si>
  <si>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</si>
  <si>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</si>
  <si>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</si>
  <si>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</si>
  <si>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</si>
  <si>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</si>
  <si>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</si>
  <si>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</si>
  <si>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</si>
  <si>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</si>
  <si>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</si>
  <si>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</si>
  <si>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</si>
  <si>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</si>
  <si>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</si>
  <si>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</si>
  <si>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</si>
  <si>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</si>
  <si>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</si>
  <si>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</si>
  <si>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</si>
  <si>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</si>
  <si>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</si>
  <si>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</si>
  <si>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</si>
  <si>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</si>
  <si>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</si>
  <si>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</si>
  <si>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</si>
  <si>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</si>
  <si>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</si>
  <si>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</si>
  <si>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</si>
  <si>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</si>
  <si>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</si>
  <si>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</si>
  <si>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</si>
  <si>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</si>
  <si>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</si>
  <si>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</si>
  <si>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</si>
  <si>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</si>
  <si>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</si>
  <si>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</si>
  <si>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</si>
  <si>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</si>
  <si>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</si>
  <si>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</si>
  <si>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</si>
  <si>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</si>
  <si>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</si>
  <si>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</si>
  <si>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</si>
  <si>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</si>
  <si>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</si>
  <si>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</si>
  <si>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</si>
  <si>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</si>
  <si>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</si>
  <si>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</si>
  <si>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</si>
  <si>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</si>
  <si>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</si>
  <si>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</si>
  <si>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</si>
  <si>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</si>
  <si>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</si>
  <si>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</si>
  <si>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</si>
  <si>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</si>
  <si>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</si>
  <si>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</si>
  <si>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</si>
  <si>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</si>
  <si>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</si>
  <si>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</si>
  <si>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</si>
  <si>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</si>
  <si>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</si>
  <si>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</si>
  <si>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</si>
  <si>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</si>
  <si>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</si>
  <si>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</si>
  <si>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</si>
  <si>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</si>
  <si>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</si>
  <si>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</si>
  <si>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</si>
  <si>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</si>
  <si>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</si>
  <si>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</si>
  <si>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</si>
  <si>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</si>
  <si>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</si>
  <si>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</si>
  <si>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</si>
  <si>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</si>
  <si>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</si>
  <si>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</si>
  <si>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</si>
  <si>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</si>
  <si>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</si>
  <si>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</si>
  <si>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</si>
  <si>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</si>
  <si>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</si>
  <si>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</si>
  <si>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</si>
  <si>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</si>
  <si>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</si>
  <si>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</si>
  <si>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</si>
  <si>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</si>
  <si>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</si>
  <si>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</si>
  <si>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</si>
  <si>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</si>
  <si>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</si>
  <si>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</si>
  <si>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</si>
  <si>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</si>
  <si>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</si>
  <si>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</si>
  <si>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</si>
  <si>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</si>
  <si>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</si>
  <si>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</si>
  <si>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</si>
  <si>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</si>
  <si>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</si>
  <si>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</si>
  <si>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</si>
  <si>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</si>
  <si>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</si>
  <si>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</si>
  <si>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</si>
  <si>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</si>
  <si>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</si>
  <si>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</si>
  <si>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</si>
  <si>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</si>
  <si>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</si>
  <si>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</si>
  <si>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</si>
  <si>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</si>
  <si>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</si>
  <si>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</si>
  <si>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</si>
  <si>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</si>
  <si>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</si>
  <si>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</si>
  <si>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</si>
  <si>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</si>
  <si>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</si>
  <si>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</si>
  <si>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</si>
  <si>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</si>
  <si>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</si>
  <si>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</si>
  <si>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</si>
  <si>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</si>
  <si>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</si>
  <si>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</si>
  <si>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</si>
  <si>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</si>
  <si>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</si>
  <si>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</si>
  <si>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</si>
  <si>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</si>
  <si>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</si>
  <si>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</si>
  <si>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</si>
  <si>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</si>
  <si>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</si>
  <si>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</si>
  <si>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</si>
  <si>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</si>
  <si>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</si>
  <si>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</si>
  <si>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</si>
  <si>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</si>
  <si>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</si>
  <si>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</si>
  <si>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</si>
  <si>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</si>
  <si>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</si>
  <si>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</si>
  <si>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</si>
  <si>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</si>
  <si>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</si>
  <si>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</si>
  <si>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</si>
  <si>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</si>
  <si>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</si>
  <si>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</si>
  <si>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</si>
  <si>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</si>
  <si>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</si>
  <si>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</si>
  <si>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</si>
  <si>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</si>
  <si>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</si>
  <si>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</si>
  <si>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</si>
  <si>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</si>
  <si>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</si>
  <si>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</si>
  <si>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</si>
  <si>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</si>
  <si>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</si>
  <si>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</si>
  <si>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</si>
  <si>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</si>
  <si>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</si>
  <si>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</si>
  <si>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</si>
  <si>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</si>
  <si>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</si>
  <si>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</si>
  <si>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</si>
  <si>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</si>
  <si>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</si>
  <si>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</si>
  <si>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</si>
  <si>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</si>
  <si>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</si>
  <si>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</si>
  <si>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</si>
  <si>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</si>
  <si>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</si>
  <si>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</si>
  <si>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</si>
  <si>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</si>
  <si>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</si>
  <si>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</si>
  <si>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</si>
  <si>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</si>
  <si>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</si>
  <si>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</si>
  <si>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</si>
  <si>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</si>
  <si>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</si>
  <si>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</si>
  <si>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</si>
  <si>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</si>
  <si>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</si>
  <si>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</si>
  <si>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</si>
  <si>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</si>
  <si>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</si>
  <si>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</si>
  <si>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</si>
  <si>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</si>
  <si>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</si>
  <si>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</si>
  <si>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</si>
  <si>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</si>
  <si>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</si>
  <si>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</si>
  <si>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</si>
  <si>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</si>
  <si>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</si>
  <si>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</si>
  <si>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</si>
  <si>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</si>
  <si>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</si>
  <si>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</si>
  <si>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</si>
  <si>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</si>
  <si>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</si>
  <si>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</si>
  <si>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</si>
  <si>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</si>
  <si>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</si>
  <si>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</si>
  <si>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</si>
  <si>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</si>
  <si>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</si>
  <si>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</si>
  <si>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</si>
  <si>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</si>
  <si>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</si>
  <si>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</si>
  <si>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</si>
  <si>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</si>
  <si>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</si>
  <si>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</si>
  <si>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</si>
  <si>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</si>
  <si>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</si>
  <si>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</si>
  <si>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</si>
  <si>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</si>
  <si>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</si>
  <si>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</si>
  <si>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</si>
  <si>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</si>
  <si>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</si>
  <si>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</si>
  <si>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</si>
  <si>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</si>
  <si>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</si>
  <si>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</si>
  <si>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</si>
  <si>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</si>
  <si>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</si>
  <si>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</si>
  <si>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</si>
  <si>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</si>
  <si>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</si>
  <si>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</si>
  <si>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</si>
  <si>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</si>
  <si>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</si>
  <si>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</si>
  <si>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</si>
  <si>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</si>
  <si>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</si>
  <si>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</si>
  <si>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</si>
  <si>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</si>
  <si>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</si>
  <si>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</si>
  <si>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</si>
  <si>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</si>
  <si>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</si>
  <si>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</si>
  <si>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</si>
  <si>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</si>
  <si>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</si>
  <si>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</si>
  <si>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</si>
  <si>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</si>
  <si>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</si>
  <si>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</si>
  <si>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</si>
  <si>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</si>
  <si>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</si>
  <si>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</si>
  <si>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</si>
  <si>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</si>
  <si>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</si>
  <si>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</si>
  <si>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</si>
  <si>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</si>
  <si>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</si>
  <si>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</si>
  <si>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</si>
  <si>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</si>
  <si>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</si>
  <si>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</si>
  <si>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</si>
  <si>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</si>
  <si>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</si>
  <si>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</si>
  <si>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</si>
  <si>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</si>
  <si>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</si>
  <si>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</si>
  <si>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</si>
  <si>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</si>
  <si>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</si>
  <si>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</si>
  <si>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</si>
  <si>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</si>
  <si>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</si>
  <si>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</si>
  <si>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</si>
  <si>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</si>
  <si>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</si>
  <si>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</si>
  <si>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</si>
  <si>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</si>
  <si>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</si>
  <si>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</si>
  <si>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</si>
  <si>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</si>
  <si>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</si>
  <si>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</si>
  <si>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</si>
  <si>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</si>
  <si>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</si>
  <si>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</si>
  <si>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</si>
  <si>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</si>
  <si>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</si>
  <si>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</si>
  <si>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</si>
  <si>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</si>
  <si>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</si>
  <si>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</si>
  <si>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</si>
  <si>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</si>
  <si>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</si>
  <si>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</si>
  <si>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</si>
  <si>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</si>
  <si>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</si>
  <si>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</si>
  <si>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</si>
  <si>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</si>
  <si>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</si>
  <si>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</si>
  <si>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</si>
  <si>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</si>
  <si>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</si>
  <si>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</si>
  <si>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</si>
  <si>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</si>
  <si>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</si>
  <si>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</si>
  <si>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</si>
  <si>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</si>
  <si>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</si>
  <si>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</si>
  <si>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</si>
  <si>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</si>
  <si>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</si>
  <si>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</si>
  <si>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</si>
  <si>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</si>
  <si>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</si>
  <si>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</si>
  <si>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</si>
  <si>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</si>
  <si>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</si>
  <si>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</si>
  <si>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</si>
  <si>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</si>
  <si>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</si>
  <si>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</si>
  <si>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</si>
  <si>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</si>
  <si>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</si>
  <si>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</si>
  <si>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</si>
  <si>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</si>
  <si>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</si>
  <si>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</si>
  <si>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</si>
  <si>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</si>
  <si>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</si>
  <si>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</si>
  <si>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</si>
  <si>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</si>
  <si>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</si>
  <si>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</si>
  <si>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</si>
  <si>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</si>
  <si>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</si>
  <si>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</si>
  <si>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</si>
  <si>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</si>
  <si>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</si>
  <si>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</si>
  <si>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</si>
  <si>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</si>
  <si>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</si>
  <si>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</si>
  <si>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</si>
  <si>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</si>
  <si>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</si>
  <si>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</si>
  <si>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</si>
  <si>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</si>
  <si>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</si>
  <si>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</si>
  <si>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</si>
  <si>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</si>
  <si>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</si>
  <si>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</si>
  <si>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</si>
  <si>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</si>
  <si>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</si>
  <si>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</si>
  <si>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</si>
  <si>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</si>
  <si>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</si>
  <si>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</si>
  <si>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</si>
  <si>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</si>
  <si>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</si>
  <si>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</si>
  <si>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</si>
  <si>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</si>
  <si>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</si>
  <si>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</si>
  <si>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</si>
  <si>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</si>
  <si>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</si>
  <si>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</si>
  <si>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</si>
  <si>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</si>
  <si>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</si>
  <si>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</si>
  <si>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</si>
  <si>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</si>
  <si>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</si>
  <si>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</si>
  <si>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</si>
  <si>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</si>
  <si>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</si>
  <si>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</si>
  <si>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</si>
  <si>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</si>
  <si>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</si>
  <si>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</si>
  <si>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</si>
  <si>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</si>
  <si>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</si>
  <si>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</si>
  <si>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</si>
  <si>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</si>
  <si>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</si>
  <si>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</si>
  <si>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</si>
  <si>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</si>
  <si>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</si>
  <si>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</si>
  <si>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</si>
  <si>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</si>
  <si>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</si>
  <si>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</si>
  <si>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</si>
  <si>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</si>
  <si>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</si>
  <si>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</si>
  <si>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</si>
  <si>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</si>
  <si>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</si>
  <si>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</si>
  <si>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</si>
  <si>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</si>
  <si>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</si>
  <si>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</si>
  <si>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</si>
  <si>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</si>
  <si>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</si>
  <si>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</si>
  <si>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</si>
  <si>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</si>
  <si>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</si>
  <si>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</si>
  <si>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</si>
  <si>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</si>
  <si>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</si>
  <si>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</si>
  <si>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</si>
  <si>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</si>
  <si>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</si>
  <si>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</si>
  <si>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</si>
  <si>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</si>
  <si>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</si>
  <si>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</si>
  <si>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</si>
  <si>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</si>
  <si>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</si>
  <si>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</si>
  <si>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</si>
  <si>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</si>
  <si>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</si>
  <si>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</si>
  <si>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</si>
  <si>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</si>
  <si>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</si>
  <si>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</si>
  <si>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</si>
  <si>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</si>
  <si>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</si>
  <si>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</si>
  <si>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</si>
  <si>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</si>
  <si>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</si>
  <si>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</si>
  <si>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</si>
  <si>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</si>
  <si>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</si>
  <si>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</si>
  <si>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</si>
  <si>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</si>
  <si>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</si>
  <si>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</si>
  <si>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</si>
  <si>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</si>
  <si>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</si>
  <si>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</si>
  <si>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</si>
  <si>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</si>
  <si>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</si>
  <si>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</si>
  <si>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</si>
  <si>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</si>
  <si>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</si>
  <si>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</si>
  <si>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</si>
  <si>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</si>
  <si>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</si>
  <si>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</si>
  <si>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</si>
  <si>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</si>
  <si>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</si>
  <si>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</si>
  <si>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</si>
  <si>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</si>
  <si>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</si>
  <si>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</si>
  <si>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</si>
  <si>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</si>
  <si>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</si>
  <si>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</si>
  <si>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</si>
  <si>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</si>
  <si>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</si>
  <si>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</si>
  <si>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</si>
  <si>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</si>
  <si>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</si>
  <si>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</si>
  <si>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</si>
  <si>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</si>
  <si>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</si>
  <si>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</si>
  <si>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</si>
  <si>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</si>
  <si>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</si>
  <si>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</si>
  <si>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</si>
  <si>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</si>
  <si>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</si>
  <si>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</si>
  <si>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</si>
  <si>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</si>
  <si>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</si>
  <si>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</si>
  <si>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</si>
  <si>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</si>
  <si>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</si>
  <si>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</si>
  <si>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</si>
  <si>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</si>
  <si>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</si>
  <si>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</si>
  <si>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</si>
  <si>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</si>
  <si>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</si>
  <si>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</si>
  <si>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</si>
  <si>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</si>
  <si>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</si>
  <si>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</si>
  <si>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</si>
  <si>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</si>
  <si>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</si>
  <si>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</si>
  <si>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</si>
  <si>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</si>
  <si>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</si>
  <si>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</si>
  <si>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</si>
  <si>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</si>
  <si>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</si>
  <si>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</si>
  <si>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</si>
  <si>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</si>
  <si>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</si>
  <si>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</si>
  <si>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</si>
  <si>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</si>
  <si>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</si>
  <si>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</si>
  <si>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</si>
  <si>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</si>
  <si>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</si>
  <si>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</si>
  <si>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</si>
  <si>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</si>
  <si>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</si>
  <si>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</si>
  <si>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</si>
  <si>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</si>
  <si>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</si>
  <si>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</si>
  <si>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</si>
  <si>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</si>
  <si>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</si>
  <si>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</si>
  <si>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</si>
  <si>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</si>
  <si>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</si>
  <si>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</si>
  <si>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</si>
  <si>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</si>
  <si>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</si>
  <si>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</si>
  <si>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</si>
  <si>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</si>
  <si>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</si>
  <si>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</si>
  <si>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</si>
  <si>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</si>
  <si>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</si>
  <si>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</si>
  <si>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</si>
  <si>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</si>
  <si>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</si>
  <si>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</si>
  <si>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</si>
  <si>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</si>
  <si>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</si>
  <si>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</si>
  <si>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</si>
  <si>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</si>
  <si>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</si>
  <si>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</si>
  <si>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</si>
  <si>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</si>
  <si>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</si>
  <si>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</si>
  <si>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</si>
  <si>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</si>
  <si>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</si>
  <si>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</si>
  <si>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</si>
  <si>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</si>
  <si>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</si>
  <si>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</si>
  <si>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</si>
  <si>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</si>
  <si>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</si>
  <si>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</si>
  <si>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</si>
  <si>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</si>
  <si>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</si>
  <si>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</si>
  <si>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</si>
  <si>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</si>
  <si>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</si>
  <si>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</si>
  <si>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</si>
  <si>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</si>
  <si>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</si>
  <si>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</si>
  <si>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</si>
  <si>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</si>
  <si>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</si>
  <si>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</si>
  <si>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</si>
  <si>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</si>
  <si>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</si>
  <si>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</si>
  <si>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</si>
  <si>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</si>
  <si>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</si>
  <si>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</si>
  <si>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</si>
  <si>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</si>
  <si>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</si>
  <si>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</si>
  <si>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</si>
  <si>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</si>
  <si>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</si>
  <si>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</si>
  <si>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</si>
  <si>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</si>
  <si>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</si>
  <si>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</si>
  <si>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</si>
  <si>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</si>
  <si>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</si>
  <si>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</si>
  <si>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</si>
  <si>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</si>
  <si>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</si>
  <si>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</si>
  <si>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</si>
  <si>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</si>
  <si>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</si>
  <si>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</si>
  <si>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</si>
  <si>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</si>
  <si>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</si>
  <si>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</si>
  <si>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</si>
  <si>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</si>
  <si>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</si>
  <si>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</si>
  <si>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</si>
  <si>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</si>
  <si>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</si>
  <si>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</si>
  <si>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</si>
  <si>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</si>
  <si>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</si>
  <si>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</si>
  <si>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</si>
  <si>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</si>
  <si>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</si>
  <si>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</si>
  <si>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</si>
  <si>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</si>
  <si>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</si>
  <si>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</si>
  <si>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</si>
  <si>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</si>
  <si>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</si>
  <si>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</si>
  <si>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</si>
  <si>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</si>
  <si>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</si>
  <si>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</si>
  <si>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</si>
  <si>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</si>
  <si>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</si>
  <si>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</si>
  <si>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</si>
  <si>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</si>
  <si>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</si>
  <si>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</si>
  <si>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</si>
  <si>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</si>
  <si>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</si>
  <si>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</si>
  <si>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</si>
  <si>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</si>
  <si>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</si>
  <si>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</si>
  <si>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</si>
  <si>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</si>
  <si>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</si>
  <si>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</si>
  <si>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</si>
  <si>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</si>
  <si>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</si>
  <si>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</si>
  <si>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</si>
  <si>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</si>
  <si>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</si>
  <si>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</si>
  <si>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</si>
  <si>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</si>
  <si>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</si>
  <si>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</si>
  <si>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</si>
  <si>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</si>
  <si>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</si>
  <si>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</si>
  <si>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</si>
  <si>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</si>
  <si>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</si>
  <si>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</si>
  <si>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</si>
  <si>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</si>
  <si>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</si>
  <si>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</si>
  <si>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</si>
  <si>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</si>
  <si>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</si>
  <si>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</si>
  <si>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</si>
  <si>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</si>
  <si>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</si>
  <si>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</si>
  <si>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</si>
  <si>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</si>
  <si>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</si>
  <si>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</si>
  <si>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</si>
  <si>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</si>
  <si>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</si>
  <si>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</si>
  <si>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</si>
  <si>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</si>
  <si>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</si>
  <si>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</si>
  <si>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</si>
  <si>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</si>
  <si>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</si>
  <si>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</si>
  <si>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</si>
  <si>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</si>
  <si>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</si>
  <si>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</si>
  <si>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</si>
  <si>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</si>
  <si>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</si>
  <si>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</si>
  <si>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</si>
  <si>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</si>
  <si>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</si>
  <si>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</si>
  <si>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</si>
  <si>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</si>
  <si>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</si>
  <si>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</si>
  <si>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</si>
  <si>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</si>
  <si>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</si>
  <si>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</si>
  <si>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</si>
  <si>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</si>
  <si>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</si>
  <si>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</si>
  <si>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</si>
  <si>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</si>
  <si>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</si>
  <si>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</si>
  <si>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</si>
  <si>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</si>
  <si>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</si>
  <si>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</si>
  <si>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</si>
  <si>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</si>
  <si>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</si>
  <si>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</si>
  <si>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</si>
  <si>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</si>
  <si>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</si>
  <si>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</si>
  <si>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</si>
  <si>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</si>
  <si>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</si>
  <si>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</si>
  <si>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</si>
  <si>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</si>
  <si>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</si>
  <si>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</si>
  <si>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</si>
  <si>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</si>
  <si>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</si>
  <si>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</si>
  <si>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</si>
  <si>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</si>
  <si>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</si>
  <si>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</si>
  <si>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</si>
  <si>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</si>
  <si>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</si>
  <si>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</si>
  <si>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</si>
  <si>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</si>
  <si>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</si>
  <si>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</si>
  <si>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</si>
  <si>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</si>
  <si>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</si>
  <si>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</si>
  <si>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</si>
  <si>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</si>
  <si>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</si>
  <si>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</si>
  <si>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</si>
  <si>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</si>
  <si>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</si>
  <si>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</si>
  <si>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</si>
  <si>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</si>
  <si>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</si>
  <si>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</si>
  <si>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</si>
  <si>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</si>
  <si>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</si>
  <si>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</si>
  <si>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</si>
  <si>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</si>
  <si>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</si>
  <si>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</si>
  <si>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</si>
  <si>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</si>
  <si>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</si>
  <si>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</si>
  <si>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</si>
  <si>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</si>
  <si>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</si>
  <si>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</si>
  <si>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</si>
  <si>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</si>
  <si>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</si>
  <si>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</si>
  <si>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</si>
  <si>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</si>
  <si>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</si>
  <si>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</si>
  <si>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</si>
  <si>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</si>
  <si>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</si>
  <si>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</si>
  <si>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</si>
  <si>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</si>
  <si>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</si>
  <si>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</si>
  <si>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</si>
  <si>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</si>
  <si>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</si>
  <si>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</si>
  <si>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</si>
  <si>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</si>
  <si>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</si>
  <si>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</si>
  <si>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</si>
  <si>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</si>
  <si>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</si>
  <si>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</si>
  <si>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</si>
  <si>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</si>
  <si>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</si>
  <si>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</si>
  <si>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</si>
  <si>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</si>
  <si>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</si>
  <si>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</si>
  <si>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</si>
  <si>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</si>
  <si>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</si>
  <si>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</si>
  <si>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</si>
  <si>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</si>
  <si>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</si>
  <si>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</si>
  <si>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</si>
  <si>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</si>
  <si>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</si>
  <si>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</si>
  <si>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</si>
  <si>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</si>
  <si>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</si>
  <si>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</si>
  <si>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</si>
  <si>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</si>
  <si>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</si>
  <si>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</si>
  <si>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</si>
  <si>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</si>
  <si>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</si>
  <si>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</si>
  <si>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</si>
  <si>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</si>
  <si>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</si>
  <si>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</si>
  <si>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</si>
  <si>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</si>
  <si>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</si>
  <si>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</si>
  <si>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</si>
  <si>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</si>
  <si>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</si>
  <si>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</si>
  <si>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</si>
  <si>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</si>
  <si>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</si>
  <si>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</si>
  <si>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</si>
  <si>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</si>
  <si>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</si>
  <si>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</si>
  <si>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</si>
  <si>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</si>
  <si>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</si>
  <si>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</si>
  <si>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</si>
  <si>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</si>
  <si>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</si>
  <si>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</si>
  <si>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</si>
  <si>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</si>
  <si>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</si>
  <si>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</si>
  <si>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</si>
  <si>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</si>
  <si>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</si>
  <si>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</si>
  <si>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</si>
  <si>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</si>
  <si>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</si>
  <si>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</si>
  <si>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</si>
  <si>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</si>
  <si>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</si>
  <si>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</si>
  <si>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</si>
  <si>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</si>
  <si>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</si>
  <si>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</si>
  <si>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</si>
  <si>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</si>
  <si>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</si>
  <si>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</si>
  <si>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</si>
  <si>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</si>
  <si>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</si>
  <si>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</si>
  <si>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</si>
  <si>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</si>
  <si>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</si>
  <si>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</si>
  <si>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</si>
  <si>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</si>
  <si>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</si>
  <si>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</si>
  <si>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</si>
  <si>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</si>
  <si>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</si>
  <si>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</si>
  <si>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</si>
  <si>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</si>
  <si>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</si>
  <si>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</si>
  <si>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</si>
  <si>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</si>
  <si>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</si>
  <si>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</si>
  <si>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</si>
  <si>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</si>
  <si>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</si>
  <si>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</si>
  <si>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</si>
  <si>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</si>
  <si>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</si>
  <si>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</si>
  <si>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</si>
  <si>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</si>
  <si>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</si>
  <si>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</si>
  <si>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</si>
  <si>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</si>
  <si>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</si>
  <si>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</si>
  <si>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</si>
  <si>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</si>
  <si>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</si>
  <si>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</si>
  <si>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</si>
  <si>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</si>
  <si>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</si>
  <si>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</si>
  <si>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</si>
  <si>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</si>
  <si>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</si>
  <si>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</si>
  <si>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</si>
  <si>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</si>
  <si>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</si>
  <si>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</si>
  <si>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</si>
  <si>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</si>
  <si>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</si>
  <si>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</si>
  <si>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</si>
  <si>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</si>
  <si>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</si>
  <si>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</si>
  <si>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</si>
  <si>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</si>
  <si>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</si>
  <si>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</si>
  <si>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</si>
  <si>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</si>
  <si>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</si>
  <si>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</si>
  <si>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</si>
  <si>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</si>
  <si>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</si>
  <si>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</si>
  <si>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</si>
  <si>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</si>
  <si>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</si>
  <si>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</si>
  <si>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</si>
  <si>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</si>
  <si>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</si>
  <si>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</si>
  <si>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</si>
  <si>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</si>
  <si>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</si>
  <si>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</si>
  <si>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</si>
  <si>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</si>
  <si>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</si>
  <si>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</si>
  <si>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</si>
  <si>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</si>
  <si>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</si>
  <si>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</si>
  <si>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</si>
  <si>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</si>
  <si>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</si>
  <si>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</si>
  <si>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</si>
  <si>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</si>
  <si>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</si>
  <si>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</si>
  <si>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</si>
  <si>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</si>
  <si>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</si>
  <si>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</si>
  <si>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</si>
  <si>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</si>
  <si>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</si>
  <si>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</si>
  <si>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</si>
  <si>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</si>
  <si>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</si>
  <si>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</si>
  <si>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</si>
  <si>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</si>
  <si>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</si>
  <si>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</si>
  <si>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</si>
  <si>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</si>
  <si>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</si>
  <si>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</si>
  <si>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</si>
  <si>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</si>
  <si>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</si>
  <si>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</si>
  <si>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</si>
  <si>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</si>
  <si>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</si>
  <si>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</si>
  <si>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</si>
  <si>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</si>
  <si>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</si>
  <si>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</si>
  <si>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</si>
  <si>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</si>
  <si>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</si>
  <si>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</si>
  <si>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</si>
  <si>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</si>
  <si>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</si>
  <si>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</si>
  <si>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</si>
  <si>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</si>
  <si>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</si>
  <si>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</si>
  <si>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</si>
  <si>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</si>
  <si>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</si>
  <si>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</si>
  <si>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</si>
  <si>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</si>
  <si>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</si>
  <si>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</si>
  <si>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</si>
  <si>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</si>
  <si>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</si>
  <si>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</si>
  <si>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</si>
  <si>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</si>
  <si>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</si>
  <si>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</si>
  <si>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</si>
  <si>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</si>
  <si>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</si>
  <si>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</si>
  <si>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</si>
  <si>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</si>
  <si>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</si>
  <si>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</si>
  <si>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</si>
  <si>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</si>
  <si>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</si>
  <si>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</si>
  <si>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</si>
  <si>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</si>
  <si>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</si>
  <si>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</si>
  <si>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</si>
  <si>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</si>
  <si>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</si>
  <si>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</si>
  <si>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</si>
  <si>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</si>
  <si>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</si>
  <si>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</si>
  <si>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</si>
  <si>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</si>
  <si>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</si>
  <si>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</si>
  <si>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</si>
  <si>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</si>
  <si>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</si>
  <si>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</si>
  <si>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</si>
  <si>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</si>
  <si>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</si>
  <si>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</si>
  <si>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</si>
  <si>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</si>
  <si>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</si>
  <si>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</si>
  <si>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</si>
  <si>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</si>
  <si>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</si>
  <si>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</si>
  <si>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</si>
  <si>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</si>
  <si>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</si>
  <si>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</si>
  <si>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</si>
  <si>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</si>
  <si>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</si>
  <si>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</si>
  <si>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</si>
  <si>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</si>
  <si>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</si>
  <si>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</si>
  <si>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</si>
  <si>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</si>
  <si>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</si>
  <si>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</si>
  <si>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</si>
  <si>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</si>
  <si>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</si>
  <si>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</si>
  <si>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</si>
  <si>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</si>
  <si>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</si>
  <si>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</si>
  <si>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</si>
  <si>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</si>
  <si>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</si>
  <si>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</si>
  <si>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</si>
  <si>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</si>
  <si>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</si>
  <si>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</si>
  <si>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</si>
  <si>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</si>
  <si>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</si>
  <si>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</si>
  <si>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</si>
  <si>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</si>
  <si>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</si>
  <si>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</si>
  <si>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</si>
  <si>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</si>
  <si>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</si>
  <si>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</si>
  <si>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</si>
  <si>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</si>
  <si>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</si>
  <si>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</si>
  <si>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</si>
  <si>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</si>
  <si>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</si>
  <si>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</si>
  <si>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</si>
  <si>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</si>
  <si>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</si>
  <si>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</si>
  <si>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</si>
  <si>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</si>
  <si>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</si>
  <si>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</si>
  <si>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</si>
  <si>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</si>
  <si>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</si>
  <si>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</si>
  <si>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</si>
  <si>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</si>
  <si>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</si>
  <si>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</si>
  <si>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</si>
  <si>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</si>
  <si>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</si>
  <si>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</si>
  <si>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</si>
  <si>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</si>
  <si>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</si>
  <si>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</si>
  <si>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</si>
  <si>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</si>
  <si>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</si>
  <si>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</si>
  <si>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</si>
  <si>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</si>
  <si>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</si>
  <si>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</si>
  <si>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</si>
  <si>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</si>
  <si>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</si>
  <si>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</si>
  <si>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</si>
  <si>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</si>
  <si>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</si>
  <si>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</si>
  <si>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</si>
  <si>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</si>
  <si>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</si>
  <si>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</si>
  <si>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</si>
  <si>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</si>
  <si>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</si>
  <si>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</si>
  <si>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</si>
  <si>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</si>
  <si>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</si>
  <si>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</si>
  <si>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</si>
  <si>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</si>
  <si>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</si>
  <si>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</si>
  <si>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</si>
  <si>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</si>
  <si>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</si>
  <si>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</si>
  <si>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</si>
  <si>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</si>
  <si>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</si>
  <si>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</si>
  <si>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</si>
  <si>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</si>
  <si>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</si>
  <si>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</si>
  <si>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</si>
  <si>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</si>
  <si>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</si>
  <si>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</si>
  <si>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</si>
  <si>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</si>
  <si>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</si>
  <si>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</si>
  <si>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</si>
  <si>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</si>
  <si>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</si>
  <si>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</si>
  <si>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</si>
  <si>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</si>
  <si>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</si>
  <si>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</si>
  <si>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</si>
  <si>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</si>
  <si>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</si>
  <si>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</si>
  <si>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</si>
  <si>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</si>
  <si>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</si>
  <si>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</si>
  <si>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</si>
  <si>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</si>
  <si>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</si>
  <si>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</si>
  <si>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</si>
  <si>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</si>
  <si>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</si>
  <si>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</si>
  <si>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</si>
  <si>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</si>
  <si>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</si>
  <si>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</si>
  <si>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</si>
  <si>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</si>
  <si>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</si>
  <si>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</si>
  <si>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</si>
  <si>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</si>
  <si>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</si>
  <si>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</si>
  <si>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</si>
  <si>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</si>
  <si>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</si>
  <si>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</si>
  <si>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</si>
  <si>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</si>
  <si>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</si>
  <si>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</si>
  <si>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</si>
  <si>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</si>
  <si>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</si>
  <si>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</si>
  <si>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</si>
  <si>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</si>
  <si>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</si>
  <si>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</si>
  <si>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</si>
  <si>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</si>
  <si>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</si>
  <si>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</si>
  <si>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</si>
  <si>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</si>
  <si>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</si>
  <si>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</si>
  <si>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</si>
  <si>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</si>
  <si>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</si>
  <si>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</si>
  <si>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</si>
  <si>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</si>
  <si>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</si>
  <si>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</si>
  <si>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</si>
  <si>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</si>
  <si>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</si>
  <si>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</si>
  <si>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</si>
  <si>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</si>
  <si>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</si>
  <si>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</si>
  <si>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</si>
  <si>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</si>
  <si>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</si>
  <si>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</si>
  <si>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</si>
  <si>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</si>
  <si>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</si>
  <si>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</si>
  <si>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</si>
  <si>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</si>
  <si>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</si>
  <si>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</si>
  <si>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</si>
  <si>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</si>
  <si>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</si>
  <si>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</si>
  <si>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</si>
  <si>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</si>
  <si>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</si>
  <si>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</si>
  <si>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</si>
  <si>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</si>
  <si>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</si>
  <si>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</si>
  <si>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</si>
  <si>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</si>
  <si>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</si>
  <si>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</si>
  <si>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</si>
  <si>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</si>
  <si>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</si>
  <si>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</si>
  <si>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</si>
  <si>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</si>
  <si>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</si>
  <si>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</si>
  <si>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</si>
  <si>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</si>
  <si>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</si>
  <si>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</si>
  <si>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</si>
  <si>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</si>
  <si>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</si>
  <si>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</si>
  <si>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</si>
  <si>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</si>
  <si>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</si>
  <si>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</si>
  <si>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</si>
  <si>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</si>
  <si>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</si>
  <si>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</si>
  <si>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</si>
  <si>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</si>
  <si>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</si>
  <si>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</si>
  <si>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</si>
  <si>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</si>
  <si>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</si>
  <si>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</si>
  <si>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</si>
  <si>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</si>
  <si>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</si>
  <si>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</si>
  <si>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</si>
  <si>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</si>
  <si>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</si>
  <si>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</si>
  <si>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</si>
  <si>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</si>
  <si>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</si>
  <si>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</si>
  <si>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</si>
  <si>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</si>
  <si>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</si>
  <si>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</si>
  <si>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</si>
  <si>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</si>
  <si>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</si>
  <si>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</si>
  <si>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</si>
  <si>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</si>
  <si>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</si>
  <si>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</si>
  <si>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</si>
  <si>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</si>
  <si>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</si>
  <si>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</si>
  <si>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</si>
  <si>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</si>
  <si>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</si>
  <si>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</si>
  <si>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</si>
  <si>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</si>
  <si>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</si>
  <si>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</si>
  <si>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</si>
  <si>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</si>
  <si>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</si>
  <si>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</si>
  <si>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</si>
  <si>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</si>
  <si>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</si>
  <si>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</si>
  <si>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</si>
  <si>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</si>
  <si>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</si>
  <si>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</si>
  <si>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</si>
  <si>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</si>
  <si>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</si>
  <si>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</si>
  <si>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</si>
  <si>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</si>
  <si>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</si>
  <si>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</si>
  <si>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</si>
  <si>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</si>
  <si>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</si>
  <si>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</si>
  <si>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</si>
  <si>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</si>
  <si>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</si>
  <si>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</si>
  <si>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</si>
  <si>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</si>
  <si>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</si>
  <si>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</si>
  <si>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</si>
  <si>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</si>
  <si>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</si>
  <si>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</si>
  <si>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</si>
  <si>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</si>
  <si>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</si>
  <si>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</si>
  <si>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</si>
  <si>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</si>
  <si>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</si>
  <si>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</si>
  <si>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</si>
  <si>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</si>
  <si>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</si>
  <si>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</si>
  <si>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</si>
  <si>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</si>
  <si>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</si>
  <si>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</si>
  <si>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</si>
  <si>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</si>
  <si>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</si>
  <si>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</si>
  <si>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</si>
  <si>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</si>
  <si>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</si>
  <si>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</si>
  <si>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</si>
  <si>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</si>
  <si>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</si>
  <si>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</si>
  <si>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</si>
  <si>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</si>
  <si>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</si>
  <si>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</si>
  <si>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</si>
  <si>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</si>
  <si>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</si>
  <si>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</si>
  <si>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</si>
  <si>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</si>
  <si>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</si>
  <si>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</si>
  <si>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</si>
  <si>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</si>
  <si>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</si>
  <si>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</si>
  <si>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</si>
  <si>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</si>
  <si>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</si>
  <si>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</si>
  <si>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</si>
  <si>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</si>
  <si>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</si>
  <si>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</si>
  <si>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</si>
  <si>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</si>
  <si>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</si>
  <si>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</si>
  <si>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</si>
  <si>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</si>
  <si>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</si>
  <si>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</si>
  <si>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</si>
  <si>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</si>
  <si>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</si>
  <si>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</si>
  <si>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</si>
  <si>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</si>
  <si>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</si>
  <si>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</si>
  <si>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</si>
  <si>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</si>
  <si>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</si>
  <si>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</si>
  <si>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</si>
  <si>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</si>
  <si>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</si>
  <si>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</si>
  <si>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</si>
  <si>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</si>
  <si>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</si>
  <si>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</si>
  <si>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</si>
  <si>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</si>
  <si>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</si>
  <si>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</si>
  <si>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</si>
  <si>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</si>
  <si>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</si>
  <si>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</si>
  <si>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</si>
  <si>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</si>
  <si>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</si>
  <si>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</si>
  <si>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</si>
  <si>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</si>
  <si>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</si>
  <si>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</si>
  <si>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</si>
  <si>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</si>
  <si>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</si>
  <si>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</si>
  <si>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</si>
  <si>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</si>
  <si>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</si>
  <si>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</si>
  <si>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</si>
  <si>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</si>
  <si>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</si>
  <si>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</si>
  <si>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</si>
  <si>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</si>
  <si>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</si>
  <si>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</si>
  <si>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</si>
  <si>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</si>
  <si>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</si>
  <si>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</si>
  <si>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</si>
  <si>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</si>
  <si>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</si>
  <si>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</si>
  <si>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</si>
  <si>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</si>
  <si>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</si>
  <si>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</si>
  <si>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</si>
  <si>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</si>
  <si>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</si>
  <si>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</si>
  <si>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</si>
  <si>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</si>
  <si>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</si>
  <si>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</si>
  <si>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</si>
  <si>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</si>
  <si>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</si>
  <si>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</si>
  <si>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</si>
  <si>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</si>
  <si>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</si>
  <si>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</si>
  <si>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</si>
  <si>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</si>
  <si>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</si>
  <si>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</si>
  <si>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</si>
  <si>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</si>
  <si>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</si>
  <si>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</si>
  <si>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</si>
  <si>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</si>
  <si>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</si>
  <si>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</si>
  <si>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</si>
  <si>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</si>
  <si>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</si>
  <si>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</si>
  <si>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</si>
  <si>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</si>
  <si>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</si>
  <si>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</si>
  <si>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</si>
  <si>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</si>
  <si>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</si>
  <si>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</si>
  <si>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</si>
  <si>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</si>
  <si>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</si>
  <si>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</si>
  <si>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</si>
  <si>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</si>
  <si>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</si>
  <si>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</si>
  <si>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</si>
  <si>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</si>
  <si>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</si>
  <si>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</si>
  <si>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</si>
  <si>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</si>
  <si>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</si>
  <si>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</si>
  <si>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</si>
  <si>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</si>
  <si>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</si>
  <si>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</si>
  <si>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</si>
  <si>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</si>
  <si>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</si>
  <si>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</si>
  <si>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</si>
  <si>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</si>
  <si>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</si>
  <si>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</si>
  <si>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</si>
  <si>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</si>
  <si>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</si>
  <si>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</si>
  <si>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</si>
  <si>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</si>
  <si>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</si>
  <si>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</si>
  <si>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</si>
  <si>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</si>
  <si>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</si>
  <si>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</si>
  <si>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</si>
  <si>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</si>
  <si>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</si>
  <si>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</si>
  <si>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</si>
  <si>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</si>
  <si>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</si>
  <si>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</si>
  <si>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</si>
  <si>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</si>
  <si>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</si>
  <si>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</si>
  <si>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</si>
  <si>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</si>
  <si>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</si>
  <si>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</si>
  <si>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</si>
  <si>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</si>
  <si>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</si>
  <si>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</si>
  <si>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</si>
  <si>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</si>
  <si>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</si>
  <si>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</si>
  <si>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</si>
  <si>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</si>
  <si>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</si>
  <si>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</si>
  <si>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</si>
  <si>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</si>
  <si>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</si>
  <si>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</si>
  <si>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</si>
  <si>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</si>
  <si>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</si>
  <si>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</si>
  <si>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</si>
  <si>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</si>
  <si>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</si>
  <si>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</si>
  <si>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</si>
  <si>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</si>
  <si>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</si>
  <si>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</si>
  <si>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</si>
  <si>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</si>
  <si>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</si>
  <si>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</si>
  <si>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</si>
  <si>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</si>
  <si>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</si>
  <si>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</si>
  <si>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</si>
  <si>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</si>
  <si>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</si>
  <si>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</si>
  <si>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</si>
  <si>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</si>
  <si>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</si>
  <si>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</si>
  <si>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</si>
  <si>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</si>
  <si>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</si>
  <si>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</si>
  <si>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</si>
  <si>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</si>
  <si>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</si>
  <si>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</si>
  <si>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</si>
  <si>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</si>
  <si>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</si>
  <si>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</si>
  <si>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</si>
  <si>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</si>
  <si>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</si>
  <si>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</si>
  <si>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</si>
  <si>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</si>
  <si>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</si>
  <si>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</si>
  <si>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</si>
  <si>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</si>
  <si>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</si>
  <si>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</si>
  <si>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</si>
  <si>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</si>
  <si>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</si>
  <si>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</si>
  <si>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</si>
  <si>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</si>
  <si>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</si>
  <si>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</si>
  <si>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</si>
  <si>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</si>
  <si>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</si>
  <si>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</si>
  <si>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</si>
  <si>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</si>
  <si>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</si>
  <si>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</si>
  <si>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</si>
  <si>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</si>
  <si>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</si>
  <si>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</si>
  <si>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</si>
  <si>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</si>
  <si>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</si>
  <si>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</si>
  <si>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</si>
  <si>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</si>
  <si>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</si>
  <si>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</si>
  <si>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</si>
  <si>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</si>
  <si>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</si>
  <si>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</si>
  <si>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</si>
  <si>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</si>
  <si>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</si>
  <si>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</si>
  <si>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</si>
  <si>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</si>
  <si>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</si>
  <si>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</si>
  <si>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</si>
  <si>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</si>
  <si>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</si>
  <si>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</si>
  <si>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</si>
  <si>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</si>
  <si>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</si>
  <si>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</si>
  <si>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</si>
  <si>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</si>
  <si>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</si>
  <si>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</si>
  <si>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</si>
  <si>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</si>
  <si>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</si>
  <si>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</si>
  <si>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</si>
  <si>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</si>
  <si>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</si>
  <si>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</si>
  <si>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</si>
  <si>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</si>
  <si>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</si>
  <si>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</si>
  <si>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</si>
  <si>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</si>
  <si>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</si>
  <si>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</si>
  <si>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</si>
  <si>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</si>
  <si>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</si>
  <si>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</si>
  <si>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</si>
  <si>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</si>
  <si>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</si>
  <si>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</si>
  <si>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</si>
  <si>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</si>
  <si>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</si>
  <si>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</si>
  <si>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</si>
  <si>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</si>
  <si>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</si>
  <si>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</si>
  <si>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</si>
  <si>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</si>
  <si>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</si>
  <si>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</si>
  <si>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</si>
  <si>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</si>
  <si>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</si>
  <si>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</si>
  <si>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</si>
  <si>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</si>
  <si>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</si>
  <si>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</si>
  <si>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</si>
  <si>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</si>
  <si>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</si>
  <si>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</si>
  <si>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</si>
  <si>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</si>
  <si>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</si>
  <si>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</si>
  <si>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</si>
  <si>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</si>
  <si>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</si>
  <si>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</si>
  <si>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</si>
  <si>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</si>
  <si>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</si>
  <si>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</si>
  <si>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</si>
  <si>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</si>
  <si>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</si>
  <si>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</si>
  <si>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</si>
  <si>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</si>
  <si>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</si>
  <si>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</si>
  <si>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</si>
  <si>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</si>
  <si>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</si>
  <si>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</si>
  <si>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</si>
  <si>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</si>
  <si>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</si>
  <si>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</si>
  <si>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</si>
  <si>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</si>
  <si>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</si>
  <si>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</si>
  <si>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</si>
  <si>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</si>
  <si>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</si>
  <si>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</si>
  <si>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</si>
  <si>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</si>
  <si>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</si>
  <si>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</si>
  <si>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</si>
  <si>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</si>
  <si>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</si>
  <si>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</si>
  <si>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</si>
  <si>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</si>
  <si>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</si>
  <si>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</si>
  <si>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</si>
  <si>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</si>
  <si>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</si>
  <si>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</si>
  <si>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</si>
  <si>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</si>
  <si>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</si>
  <si>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</si>
  <si>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</si>
  <si>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</si>
  <si>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</si>
  <si>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</si>
  <si>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</si>
  <si>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</si>
  <si>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</si>
  <si>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</si>
  <si>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</si>
  <si>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</si>
  <si>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</si>
  <si>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</si>
  <si>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</si>
  <si>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</si>
  <si>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</si>
  <si>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</si>
  <si>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</si>
  <si>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</si>
  <si>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</si>
  <si>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</si>
  <si>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</si>
  <si>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</si>
  <si>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</si>
  <si>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</si>
  <si>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</si>
  <si>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</si>
  <si>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</si>
  <si>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</si>
  <si>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</si>
  <si>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</si>
  <si>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</si>
  <si>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</si>
  <si>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</si>
  <si>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</si>
  <si>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</si>
  <si>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</si>
  <si>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</si>
  <si>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</si>
  <si>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</si>
  <si>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</si>
  <si>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</si>
  <si>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</si>
  <si>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</si>
  <si>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</si>
  <si>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</si>
  <si>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</si>
  <si>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</si>
  <si>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</si>
  <si>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</si>
  <si>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</si>
  <si>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</si>
  <si>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</si>
  <si>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</si>
  <si>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</si>
  <si>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</si>
  <si>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</si>
  <si>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</si>
  <si>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</si>
  <si>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</si>
  <si>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</si>
  <si>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</si>
  <si>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</si>
  <si>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</si>
  <si>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</si>
  <si>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</si>
  <si>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</si>
  <si>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</si>
  <si>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</si>
  <si>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</si>
  <si>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</si>
  <si>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</si>
  <si>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</si>
  <si>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</si>
  <si>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</si>
  <si>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</si>
  <si>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</si>
  <si>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</si>
  <si>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</si>
  <si>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</si>
  <si>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</si>
  <si>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</si>
  <si>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</si>
  <si>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</si>
  <si>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</si>
  <si>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</si>
  <si>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</si>
  <si>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</si>
  <si>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</si>
  <si>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</si>
  <si>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</si>
  <si>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</si>
  <si>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</si>
  <si>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</si>
  <si>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</si>
  <si>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</si>
  <si>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</si>
  <si>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</si>
  <si>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</si>
  <si>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</si>
  <si>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</si>
  <si>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</si>
  <si>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</si>
  <si>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</si>
  <si>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</si>
  <si>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</si>
  <si>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</si>
  <si>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</si>
  <si>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</si>
  <si>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</si>
  <si>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</si>
  <si>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</si>
  <si>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</si>
  <si>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</si>
  <si>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</si>
  <si>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</si>
  <si>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</si>
  <si>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</si>
  <si>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</si>
  <si>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</si>
  <si>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</si>
  <si>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</si>
  <si>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</si>
  <si>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</si>
  <si>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</si>
  <si>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</si>
  <si>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</si>
  <si>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</si>
  <si>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</si>
  <si>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</si>
  <si>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</si>
  <si>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</si>
  <si>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</si>
  <si>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</si>
  <si>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</si>
  <si>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</si>
  <si>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</si>
  <si>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</si>
  <si>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</si>
  <si>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</si>
  <si>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</si>
  <si>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</si>
  <si>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</si>
  <si>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</si>
  <si>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</si>
  <si>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</si>
  <si>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</si>
  <si>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</si>
  <si>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</si>
  <si>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</si>
  <si>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</si>
  <si>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</si>
  <si>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</si>
  <si>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</si>
  <si>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</si>
  <si>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</si>
  <si>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</si>
  <si>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</si>
  <si>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</si>
  <si>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</si>
  <si>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</si>
  <si>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</si>
  <si>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</si>
  <si>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</si>
  <si>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</si>
  <si>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</si>
  <si>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</si>
  <si>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</si>
  <si>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</si>
  <si>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</si>
  <si>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</si>
  <si>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</si>
  <si>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</si>
  <si>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</si>
  <si>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</si>
  <si>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</si>
  <si>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</si>
  <si>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</si>
  <si>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</si>
  <si>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</si>
  <si>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</si>
  <si>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</si>
  <si>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</si>
  <si>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</si>
  <si>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</si>
  <si>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</si>
  <si>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</si>
  <si>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</si>
  <si>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</si>
  <si>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</si>
  <si>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</si>
  <si>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</si>
  <si>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</si>
  <si>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</si>
  <si>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</si>
  <si>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</si>
  <si>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</si>
  <si>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</si>
  <si>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</si>
  <si>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</si>
  <si>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</si>
  <si>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</si>
  <si>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</si>
  <si>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</si>
  <si>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</si>
  <si>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</si>
  <si>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</si>
  <si>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</si>
  <si>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</si>
  <si>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</si>
  <si>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</si>
  <si>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</si>
  <si>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</si>
  <si>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</si>
  <si>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</si>
  <si>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</si>
  <si>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</si>
  <si>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</si>
  <si>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</si>
  <si>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</si>
  <si>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</si>
  <si>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</si>
  <si>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</si>
  <si>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</si>
  <si>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</si>
  <si>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</si>
  <si>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</si>
  <si>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</si>
  <si>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</si>
  <si>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</si>
  <si>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</si>
  <si>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</si>
  <si>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</si>
  <si>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</si>
  <si>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</si>
  <si>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</si>
  <si>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</si>
  <si>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</si>
  <si>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</si>
  <si>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</si>
  <si>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</si>
  <si>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</si>
  <si>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</si>
  <si>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</si>
  <si>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</si>
  <si>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</si>
  <si>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</si>
  <si>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</si>
  <si>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</si>
  <si>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</si>
  <si>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</si>
  <si>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</si>
  <si>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</si>
  <si>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</si>
  <si>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</si>
  <si>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</si>
  <si>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</si>
  <si>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</si>
  <si>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</si>
  <si>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</si>
  <si>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</si>
  <si>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</si>
  <si>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</si>
  <si>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</si>
  <si>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</si>
  <si>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</si>
  <si>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</si>
  <si>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</si>
  <si>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</si>
  <si>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</si>
  <si>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</si>
  <si>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</si>
  <si>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</si>
  <si>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</si>
  <si>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</si>
  <si>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</si>
  <si>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</si>
  <si>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</si>
  <si>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</si>
  <si>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</si>
  <si>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</si>
  <si>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</si>
  <si>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</si>
  <si>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</si>
  <si>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</si>
  <si>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</si>
  <si>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</si>
  <si>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</si>
  <si>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</si>
  <si>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</si>
  <si>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</si>
  <si>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</si>
  <si>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</si>
  <si>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</si>
  <si>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</si>
  <si>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</si>
  <si>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</si>
  <si>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</si>
  <si>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</si>
  <si>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</si>
  <si>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</si>
  <si>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</si>
  <si>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</si>
  <si>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</si>
  <si>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</si>
  <si>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</si>
  <si>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</si>
  <si>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</si>
  <si>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</si>
  <si>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</si>
  <si>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</si>
  <si>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</si>
  <si>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</si>
  <si>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</si>
  <si>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</si>
  <si>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</si>
  <si>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</si>
  <si>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</si>
  <si>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</si>
  <si>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</si>
  <si>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</si>
  <si>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</si>
  <si>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</si>
  <si>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</si>
  <si>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</si>
  <si>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</si>
  <si>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</si>
  <si>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</si>
  <si>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</si>
  <si>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</si>
  <si>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</si>
  <si>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</si>
  <si>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</si>
  <si>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</si>
  <si>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</si>
  <si>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</si>
  <si>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</si>
  <si>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</si>
  <si>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</si>
  <si>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</si>
  <si>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</si>
  <si>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</si>
  <si>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</si>
  <si>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</si>
  <si>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</si>
  <si>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</si>
  <si>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</si>
  <si>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</si>
  <si>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</si>
  <si>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</si>
  <si>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</si>
  <si>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</si>
  <si>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</si>
  <si>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</si>
  <si>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</si>
  <si>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</si>
  <si>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</si>
  <si>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</si>
  <si>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</si>
  <si>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</si>
  <si>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</si>
  <si>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</si>
  <si>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</si>
  <si>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</si>
  <si>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</si>
  <si>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</si>
  <si>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</si>
  <si>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</si>
  <si>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</si>
  <si>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</si>
  <si>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</si>
  <si>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</si>
  <si>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</si>
  <si>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</si>
  <si>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</si>
  <si>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</si>
  <si>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</si>
  <si>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</si>
  <si>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</si>
  <si>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</si>
  <si>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</si>
  <si>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</si>
  <si>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</si>
  <si>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</si>
  <si>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</si>
  <si>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</si>
  <si>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</si>
  <si>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</si>
  <si>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</si>
  <si>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</si>
  <si>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</si>
  <si>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</si>
  <si>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</si>
  <si>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</si>
  <si>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</si>
  <si>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</si>
  <si>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</si>
  <si>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</si>
  <si>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</si>
  <si>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</si>
  <si>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</si>
  <si>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</si>
  <si>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</si>
  <si>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</si>
  <si>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</si>
  <si>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</si>
  <si>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</si>
  <si>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</si>
  <si>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</si>
  <si>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</si>
  <si>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</si>
  <si>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</si>
  <si>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</si>
  <si>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</si>
  <si>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</si>
  <si>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</si>
  <si>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</si>
  <si>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</si>
  <si>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</si>
  <si>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</si>
  <si>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</si>
  <si>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</si>
  <si>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</si>
  <si>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</si>
  <si>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</si>
  <si>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</si>
  <si>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</si>
  <si>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</si>
  <si>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</si>
  <si>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</si>
  <si>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</si>
  <si>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</si>
  <si>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</si>
  <si>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</si>
  <si>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</si>
  <si>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</si>
  <si>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</si>
  <si>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</si>
  <si>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</si>
  <si>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</si>
  <si>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</si>
  <si>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</si>
  <si>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</si>
  <si>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</si>
  <si>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</si>
  <si>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</si>
  <si>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</si>
  <si>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</si>
  <si>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</si>
  <si>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</si>
  <si>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</si>
  <si>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</si>
  <si>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</si>
  <si>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</si>
  <si>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</si>
  <si>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</si>
  <si>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</si>
  <si>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</si>
  <si>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</si>
  <si>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</si>
  <si>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</si>
  <si>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</si>
  <si>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</si>
  <si>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</si>
  <si>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</si>
  <si>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</si>
  <si>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</si>
  <si>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</si>
  <si>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</si>
  <si>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</si>
  <si>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</si>
  <si>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</si>
  <si>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</si>
  <si>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</si>
  <si>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</si>
  <si>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</si>
  <si>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</si>
  <si>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</si>
  <si>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</si>
  <si>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</si>
  <si>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</si>
  <si>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</si>
  <si>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</si>
  <si>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</si>
  <si>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</si>
  <si>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</si>
  <si>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</si>
  <si>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</si>
  <si>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</si>
  <si>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</si>
  <si>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</si>
  <si>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</si>
  <si>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</si>
  <si>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</si>
  <si>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</si>
  <si>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</si>
  <si>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</si>
  <si>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</si>
  <si>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</si>
  <si>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</si>
  <si>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</si>
  <si>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</si>
  <si>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</si>
  <si>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</si>
  <si>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</si>
  <si>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</si>
  <si>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</si>
  <si>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</si>
  <si>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</si>
  <si>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</si>
  <si>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</si>
  <si>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</si>
  <si>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</si>
  <si>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</si>
  <si>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</si>
  <si>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</si>
  <si>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</si>
  <si>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</si>
  <si>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</si>
  <si>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</si>
  <si>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</si>
  <si>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</si>
  <si>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</si>
  <si>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</si>
  <si>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</si>
  <si>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</si>
  <si>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</si>
  <si>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</si>
  <si>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</si>
  <si>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</si>
  <si>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</si>
  <si>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</si>
  <si>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</si>
  <si>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</si>
  <si>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</si>
  <si>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</si>
  <si>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</si>
  <si>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</si>
  <si>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</si>
  <si>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</si>
  <si>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</si>
  <si>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</si>
  <si>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</si>
  <si>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</si>
  <si>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</si>
  <si>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</si>
  <si>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</si>
  <si>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</si>
  <si>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</si>
  <si>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</si>
  <si>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</si>
  <si>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</si>
  <si>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</si>
  <si>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</si>
  <si>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</si>
  <si>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</si>
  <si>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</si>
  <si>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</si>
  <si>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</si>
  <si>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</si>
  <si>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</si>
  <si>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</si>
  <si>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</si>
  <si>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</si>
  <si>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</si>
  <si>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</si>
  <si>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</si>
  <si>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</si>
  <si>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</si>
  <si>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</si>
  <si>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</si>
  <si>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</si>
  <si>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</si>
  <si>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</si>
  <si>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</si>
  <si>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</si>
  <si>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</si>
  <si>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</si>
  <si>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</si>
  <si>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</si>
  <si>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</si>
  <si>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</si>
  <si>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</si>
  <si>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</si>
  <si>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</si>
  <si>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</si>
  <si>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</si>
  <si>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</si>
  <si>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</si>
  <si>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</si>
  <si>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</si>
  <si>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</si>
  <si>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</si>
  <si>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</si>
  <si>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</si>
  <si>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</si>
  <si>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</si>
  <si>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</si>
  <si>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</si>
  <si>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</si>
  <si>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</si>
  <si>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</si>
  <si>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</si>
  <si>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</si>
  <si>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</si>
  <si>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</si>
  <si>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</si>
  <si>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</si>
  <si>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</si>
  <si>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</si>
  <si>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</si>
  <si>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</si>
  <si>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</si>
  <si>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</si>
  <si>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</si>
  <si>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</si>
  <si>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</si>
  <si>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</si>
  <si>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</si>
  <si>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</si>
  <si>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</si>
  <si>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</si>
  <si>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</si>
  <si>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</si>
  <si>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</si>
  <si>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</si>
  <si>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</si>
  <si>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</si>
  <si>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</si>
  <si>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</si>
  <si>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</si>
  <si>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</si>
  <si>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</si>
  <si>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</si>
  <si>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</si>
  <si>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</si>
  <si>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</si>
  <si>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</si>
  <si>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</si>
  <si>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</si>
  <si>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</si>
  <si>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</si>
  <si>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</si>
  <si>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</si>
  <si>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</si>
  <si>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</si>
  <si>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</si>
  <si>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</si>
  <si>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</si>
  <si>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</si>
  <si>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</si>
  <si>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</si>
  <si>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</si>
  <si>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</si>
  <si>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</si>
  <si>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</si>
  <si>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</si>
  <si>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</si>
  <si>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</si>
  <si>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</si>
  <si>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</si>
  <si>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</si>
  <si>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</si>
  <si>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</si>
  <si>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</si>
  <si>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</si>
  <si>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</si>
  <si>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</si>
  <si>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</si>
  <si>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</si>
  <si>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</si>
  <si>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</si>
  <si>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</si>
  <si>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</si>
  <si>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</si>
  <si>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</si>
  <si>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</si>
  <si>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</si>
  <si>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</si>
  <si>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</si>
  <si>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</si>
  <si>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</si>
  <si>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</si>
  <si>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</si>
  <si>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</si>
  <si>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</si>
  <si>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</si>
  <si>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</si>
  <si>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</si>
  <si>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</si>
  <si>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</si>
  <si>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</si>
  <si>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</si>
  <si>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</si>
  <si>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</si>
  <si>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</si>
  <si>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</si>
  <si>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</si>
  <si>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</si>
  <si>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</si>
  <si>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</si>
  <si>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</si>
  <si>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</si>
  <si>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</si>
  <si>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</si>
  <si>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</si>
  <si>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</si>
  <si>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</si>
  <si>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</si>
  <si>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</si>
  <si>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</si>
  <si>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</si>
  <si>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</si>
  <si>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</si>
  <si>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</si>
  <si>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</si>
  <si>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</si>
  <si>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</si>
  <si>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</si>
  <si>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</si>
  <si>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</si>
  <si>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</si>
  <si>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</si>
  <si>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</si>
  <si>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</si>
  <si>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</si>
  <si>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</si>
  <si>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</si>
  <si>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</si>
  <si>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</si>
  <si>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</si>
  <si>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</si>
  <si>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</si>
  <si>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</si>
  <si>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</si>
  <si>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</si>
  <si>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</si>
  <si>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</si>
  <si>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</si>
  <si>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</si>
  <si>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</si>
  <si>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</si>
  <si>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</si>
  <si>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</si>
  <si>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</si>
  <si>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</si>
  <si>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</si>
  <si>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</si>
  <si>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</si>
  <si>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</si>
  <si>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</si>
  <si>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</si>
  <si>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</si>
  <si>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</si>
  <si>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</si>
  <si>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</si>
  <si>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</si>
  <si>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</si>
  <si>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</si>
  <si>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</si>
  <si>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</si>
  <si>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</si>
  <si>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</si>
  <si>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</si>
  <si>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</si>
  <si>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</si>
  <si>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</si>
  <si>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</si>
  <si>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</si>
  <si>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</si>
  <si>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</si>
  <si>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</si>
  <si>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</si>
  <si>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</si>
  <si>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</si>
  <si>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</si>
  <si>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</si>
  <si>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</si>
  <si>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</si>
  <si>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</si>
  <si>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</si>
  <si>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</si>
  <si>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</si>
  <si>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</si>
  <si>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</si>
  <si>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</si>
  <si>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</si>
  <si>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</si>
  <si>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</si>
  <si>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</si>
  <si>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</si>
  <si>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</si>
  <si>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</si>
  <si>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</si>
  <si>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</si>
  <si>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</si>
  <si>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</si>
  <si>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</si>
  <si>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</si>
  <si>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</si>
  <si>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</si>
  <si>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</si>
  <si>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</si>
  <si>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</si>
  <si>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</si>
  <si>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</si>
  <si>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</si>
  <si>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</si>
  <si>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</si>
  <si>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</si>
  <si>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</si>
  <si>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</si>
  <si>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</si>
  <si>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</si>
  <si>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</si>
  <si>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</si>
  <si>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</si>
  <si>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</si>
  <si>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</si>
  <si>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</si>
  <si>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</si>
  <si>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</si>
  <si>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</si>
  <si>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</si>
  <si>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</si>
  <si>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</si>
  <si>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</si>
  <si>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</si>
  <si>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</si>
  <si>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</si>
  <si>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</si>
  <si>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</si>
  <si>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</si>
  <si>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</si>
  <si>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</si>
  <si>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</si>
  <si>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</si>
  <si>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</si>
  <si>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</si>
  <si>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</si>
  <si>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</si>
  <si>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</si>
  <si>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</si>
  <si>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</si>
  <si>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</si>
  <si>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</si>
  <si>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</si>
  <si>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</si>
  <si>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</si>
  <si>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</si>
  <si>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</si>
  <si>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</si>
  <si>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</si>
  <si>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</si>
  <si>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</si>
  <si>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</si>
  <si>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</si>
  <si>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</si>
  <si>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</si>
  <si>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</si>
  <si>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</si>
  <si>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</si>
  <si>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</si>
  <si>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</si>
  <si>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</si>
  <si>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</si>
  <si>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</si>
  <si>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</si>
  <si>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</si>
  <si>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</si>
  <si>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</si>
  <si>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</si>
  <si>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</si>
  <si>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</si>
  <si>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</si>
  <si>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</si>
  <si>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</si>
  <si>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</si>
  <si>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</si>
  <si>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</si>
  <si>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</si>
  <si>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</si>
  <si>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</si>
  <si>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</si>
  <si>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</si>
  <si>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</si>
  <si>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</si>
  <si>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</si>
  <si>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</si>
  <si>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</si>
  <si>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</si>
  <si>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</si>
  <si>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</si>
  <si>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</si>
  <si>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</si>
  <si>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</si>
  <si>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</si>
  <si>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</si>
  <si>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</si>
  <si>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</si>
  <si>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</si>
  <si>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</si>
  <si>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</si>
  <si>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</si>
  <si>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</si>
  <si>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</si>
  <si>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</si>
  <si>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</si>
  <si>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</si>
  <si>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</si>
  <si>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</si>
  <si>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</si>
  <si>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</si>
  <si>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</si>
  <si>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</si>
  <si>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</si>
  <si>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</si>
  <si>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</si>
  <si>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</si>
  <si>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</si>
  <si>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</si>
  <si>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</si>
  <si>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</si>
  <si>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</si>
  <si>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</si>
  <si>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</si>
  <si>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</si>
  <si>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</si>
  <si>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</si>
  <si>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</si>
  <si>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</si>
  <si>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</si>
  <si>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</si>
  <si>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</si>
  <si>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</si>
  <si>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</si>
  <si>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</si>
  <si>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</si>
  <si>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</si>
  <si>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</si>
  <si>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</si>
  <si>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</si>
  <si>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</si>
  <si>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</si>
  <si>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</si>
  <si>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</si>
  <si>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</si>
  <si>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</si>
  <si>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</si>
  <si>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</si>
  <si>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</si>
  <si>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</si>
  <si>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</si>
  <si>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</si>
  <si>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</si>
  <si>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</si>
  <si>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</si>
  <si>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</si>
  <si>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</si>
  <si>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</si>
  <si>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</si>
  <si>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</si>
  <si>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</si>
  <si>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</si>
  <si>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</si>
  <si>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</si>
  <si>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</si>
  <si>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</si>
  <si>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</si>
  <si>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</si>
  <si>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</si>
  <si>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</si>
  <si>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</si>
  <si>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</si>
  <si>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</si>
  <si>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</si>
  <si>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</si>
  <si>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</si>
  <si>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</si>
  <si>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</si>
  <si>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</si>
  <si>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</si>
  <si>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</si>
  <si>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</si>
  <si>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</si>
  <si>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</si>
  <si>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</si>
  <si>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</si>
  <si>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</si>
  <si>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</si>
  <si>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</si>
  <si>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</si>
  <si>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</si>
  <si>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</si>
  <si>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</si>
  <si>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</si>
  <si>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</si>
  <si>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</si>
  <si>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</si>
  <si>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</si>
  <si>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</si>
  <si>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</si>
  <si>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</si>
  <si>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</si>
  <si>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</si>
  <si>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</si>
  <si>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</si>
  <si>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</si>
  <si>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</si>
  <si>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</si>
  <si>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</si>
  <si>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</si>
  <si>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</si>
  <si>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</si>
  <si>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</si>
  <si>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</si>
  <si>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</si>
  <si>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</si>
  <si>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</si>
  <si>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</si>
  <si>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</si>
  <si>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</si>
  <si>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</si>
  <si>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</si>
  <si>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</si>
  <si>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</si>
  <si>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</si>
  <si>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</si>
  <si>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</si>
  <si>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</si>
  <si>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</si>
  <si>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</si>
  <si>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</si>
  <si>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</si>
  <si>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</si>
  <si>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</si>
  <si>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</si>
  <si>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</si>
  <si>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</si>
  <si>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</si>
  <si>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</si>
  <si>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</si>
  <si>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</si>
  <si>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</si>
  <si>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</si>
  <si>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</si>
  <si>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</si>
  <si>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</si>
  <si>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</si>
  <si>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</si>
  <si>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</si>
  <si>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</si>
  <si>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</si>
  <si>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</si>
  <si>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</si>
  <si>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</si>
  <si>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</si>
  <si>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</si>
  <si>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</si>
  <si>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</si>
  <si>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</si>
  <si>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</si>
  <si>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</si>
  <si>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</si>
  <si>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</si>
  <si>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</si>
  <si>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</si>
  <si>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</si>
  <si>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</si>
  <si>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</si>
  <si>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</si>
  <si>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</si>
  <si>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</si>
  <si>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</si>
  <si>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</si>
  <si>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</si>
  <si>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</si>
  <si>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</si>
  <si>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</si>
  <si>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</si>
  <si>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</si>
  <si>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</si>
  <si>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</si>
  <si>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</si>
  <si>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</si>
  <si>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</si>
  <si>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</si>
  <si>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</si>
  <si>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</si>
  <si>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</si>
  <si>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</si>
  <si>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</si>
  <si>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</si>
  <si>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</si>
  <si>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</si>
  <si>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</si>
  <si>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</si>
  <si>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</si>
  <si>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</si>
  <si>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</si>
  <si>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</si>
  <si>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</si>
  <si>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</si>
  <si>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</si>
  <si>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</si>
  <si>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</si>
  <si>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</si>
  <si>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</si>
  <si>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</si>
  <si>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</si>
  <si>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</si>
  <si>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</si>
  <si>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</si>
  <si>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</si>
  <si>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</si>
  <si>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</si>
  <si>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</si>
  <si>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</si>
  <si>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</si>
  <si>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</si>
  <si>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</si>
  <si>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</si>
  <si>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</si>
  <si>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</si>
  <si>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</si>
  <si>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</si>
  <si>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</si>
  <si>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</si>
  <si>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</si>
  <si>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</si>
  <si>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</si>
  <si>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</si>
  <si>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</si>
  <si>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</si>
  <si>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</si>
  <si>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</si>
  <si>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</si>
  <si>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</si>
  <si>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</si>
  <si>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</si>
  <si>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</si>
  <si>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</si>
  <si>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</si>
  <si>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</si>
  <si>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</si>
  <si>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</si>
  <si>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</si>
  <si>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</si>
  <si>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</si>
  <si>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</si>
  <si>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</si>
  <si>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</si>
  <si>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</si>
  <si>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</si>
  <si>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</si>
  <si>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</si>
  <si>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</si>
  <si>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</si>
  <si>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</si>
  <si>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</si>
  <si>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</si>
  <si>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</si>
  <si>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</si>
  <si>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</si>
  <si>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</si>
  <si>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</si>
  <si>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</si>
  <si>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</si>
  <si>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</si>
  <si>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</si>
  <si>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</si>
  <si>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</si>
  <si>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</si>
  <si>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</si>
  <si>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</si>
  <si>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</si>
  <si>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</si>
  <si>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</si>
  <si>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</si>
  <si>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</si>
  <si>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</si>
  <si>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</si>
  <si>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</si>
  <si>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</si>
  <si>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</si>
  <si>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</si>
  <si>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</si>
  <si>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</si>
  <si>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</si>
  <si>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</si>
  <si>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</si>
  <si>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</si>
  <si>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</si>
  <si>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</si>
  <si>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</si>
  <si>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</si>
  <si>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</si>
  <si>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</si>
  <si>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</si>
  <si>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</si>
  <si>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</si>
  <si>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</si>
  <si>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</si>
  <si>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</si>
  <si>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</si>
  <si>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</si>
  <si>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</si>
  <si>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</si>
  <si>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</si>
  <si>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</si>
  <si>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</si>
  <si>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</si>
  <si>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</si>
  <si>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</si>
  <si>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</si>
  <si>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</si>
  <si>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</si>
  <si>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</si>
  <si>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</si>
  <si>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</si>
  <si>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</si>
  <si>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</si>
  <si>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</si>
  <si>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</si>
  <si>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</si>
  <si>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</si>
  <si>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</si>
  <si>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</si>
  <si>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</si>
  <si>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</si>
  <si>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</si>
  <si>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</si>
  <si>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</si>
  <si>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</si>
  <si>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</si>
  <si>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</si>
  <si>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</si>
  <si>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</si>
  <si>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</si>
  <si>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</si>
  <si>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</si>
  <si>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</si>
  <si>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</si>
  <si>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</si>
  <si>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</si>
  <si>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</si>
  <si>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</si>
  <si>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</si>
  <si>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</si>
  <si>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</si>
  <si>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</si>
  <si>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</si>
  <si>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</si>
  <si>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</si>
  <si>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</si>
  <si>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</si>
  <si>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</si>
  <si>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</si>
  <si>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</si>
  <si>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</si>
  <si>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</si>
  <si>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</si>
  <si>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</si>
  <si>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</si>
  <si>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</si>
  <si>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</si>
  <si>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</si>
  <si>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</si>
  <si>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</si>
  <si>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</si>
  <si>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</si>
  <si>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</si>
  <si>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</si>
  <si>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</si>
  <si>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</si>
  <si>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</si>
  <si>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</si>
  <si>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</si>
  <si>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</si>
  <si>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</si>
  <si>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</si>
  <si>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</si>
  <si>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</si>
  <si>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</si>
  <si>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</si>
  <si>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</si>
  <si>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</si>
  <si>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</si>
  <si>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</si>
  <si>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</si>
  <si>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</si>
  <si>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</si>
  <si>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</si>
  <si>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</si>
  <si>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</si>
  <si>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</si>
  <si>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</si>
  <si>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</si>
  <si>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</si>
  <si>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</si>
  <si>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</si>
  <si>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</si>
  <si>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</si>
  <si>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</si>
  <si>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</si>
  <si>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</si>
  <si>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</si>
  <si>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</si>
  <si>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</si>
  <si>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</si>
  <si>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</si>
  <si>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</si>
  <si>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</si>
  <si>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</si>
  <si>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</si>
  <si>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</si>
  <si>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</si>
  <si>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</si>
  <si>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</si>
  <si>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</si>
  <si>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</si>
  <si>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</si>
  <si>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</si>
  <si>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</si>
  <si>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</si>
  <si>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</si>
  <si>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</si>
  <si>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</si>
  <si>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</si>
  <si>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</si>
  <si>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</si>
  <si>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</si>
  <si>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</si>
  <si>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</si>
  <si>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</si>
  <si>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</si>
  <si>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</si>
  <si>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</si>
  <si>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</si>
  <si>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</si>
  <si>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</si>
  <si>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</si>
  <si>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</si>
  <si>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</si>
  <si>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</si>
  <si>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</si>
  <si>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</si>
  <si>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</si>
  <si>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</si>
  <si>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</si>
  <si>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</si>
  <si>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</si>
  <si>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</si>
  <si>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</si>
  <si>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</si>
  <si>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</si>
  <si>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</si>
  <si>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</si>
  <si>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</si>
  <si>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</si>
  <si>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</si>
  <si>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</si>
  <si>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</si>
  <si>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</si>
  <si>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</si>
  <si>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</si>
  <si>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</si>
  <si>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</si>
  <si>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</si>
  <si>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</si>
  <si>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</si>
  <si>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</si>
  <si>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</si>
  <si>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</si>
  <si>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</si>
  <si>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</si>
  <si>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</si>
  <si>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</si>
  <si>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</si>
  <si>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</si>
  <si>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</si>
  <si>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</si>
  <si>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</si>
  <si>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</si>
  <si>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</si>
  <si>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</si>
  <si>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</si>
  <si>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</si>
  <si>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</si>
  <si>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</si>
  <si>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</si>
  <si>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</si>
  <si>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</si>
  <si>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</si>
  <si>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</si>
  <si>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</si>
  <si>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</si>
  <si>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</si>
  <si>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</si>
  <si>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</si>
  <si>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</si>
  <si>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</si>
  <si>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</si>
  <si>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</si>
  <si>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</si>
  <si>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</si>
  <si>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</si>
  <si>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</si>
  <si>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</si>
  <si>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</si>
  <si>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</si>
  <si>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</si>
  <si>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</si>
  <si>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</si>
  <si>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</si>
  <si>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</si>
  <si>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</si>
  <si>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</si>
  <si>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</si>
  <si>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</si>
  <si>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</si>
  <si>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</si>
  <si>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</si>
  <si>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</si>
  <si>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</si>
  <si>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</si>
  <si>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</si>
  <si>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</si>
  <si>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</si>
  <si>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</si>
  <si>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</si>
  <si>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</si>
  <si>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</si>
  <si>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</si>
  <si>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</si>
  <si>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</si>
  <si>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</si>
  <si>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</si>
  <si>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</si>
  <si>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</si>
  <si>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</si>
  <si>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</si>
  <si>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</si>
  <si>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</si>
  <si>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</si>
  <si>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</si>
  <si>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</si>
  <si>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</si>
  <si>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</si>
  <si>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</si>
  <si>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</si>
  <si>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</si>
  <si>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</si>
  <si>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</si>
  <si>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</si>
  <si>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</si>
  <si>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</si>
  <si>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</si>
  <si>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</si>
  <si>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</si>
  <si>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</si>
  <si>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</si>
  <si>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</si>
  <si>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</si>
  <si>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</si>
  <si>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</si>
  <si>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</si>
  <si>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</si>
  <si>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</si>
  <si>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</si>
  <si>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</si>
  <si>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</si>
  <si>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</si>
  <si>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</si>
  <si>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</si>
  <si>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</si>
  <si>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</si>
  <si>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</si>
  <si>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</si>
  <si>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</si>
  <si>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</si>
  <si>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</si>
  <si>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</si>
  <si>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</si>
  <si>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</si>
  <si>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</si>
  <si>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</si>
  <si>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</si>
  <si>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</si>
  <si>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</si>
  <si>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</si>
  <si>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</si>
  <si>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</si>
  <si>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</si>
  <si>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</si>
  <si>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</si>
  <si>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</si>
  <si>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</si>
  <si>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</si>
  <si>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</si>
  <si>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</si>
  <si>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</si>
  <si>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</si>
  <si>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</si>
  <si>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</si>
  <si>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</si>
  <si>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</si>
  <si>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</si>
  <si>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</si>
  <si>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</si>
  <si>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</si>
  <si>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</si>
  <si>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</si>
  <si>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</si>
  <si>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</si>
  <si>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</si>
  <si>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</si>
  <si>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</si>
  <si>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</si>
  <si>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</si>
  <si>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</si>
  <si>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</si>
  <si>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</si>
  <si>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</si>
  <si>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</si>
  <si>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</si>
  <si>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</si>
  <si>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</si>
  <si>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</si>
  <si>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</si>
  <si>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</si>
  <si>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</si>
  <si>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</si>
  <si>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</si>
  <si>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</si>
  <si>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</si>
  <si>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</si>
  <si>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</si>
  <si>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</si>
  <si>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</si>
  <si>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</si>
  <si>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</si>
  <si>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</si>
  <si>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</si>
  <si>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</si>
  <si>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</si>
  <si>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</si>
  <si>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</si>
  <si>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</si>
  <si>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</si>
  <si>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</si>
  <si>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</si>
  <si>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</si>
  <si>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</si>
  <si>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</si>
  <si>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</si>
  <si>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</si>
  <si>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</si>
  <si>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</si>
  <si>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</si>
  <si>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</si>
  <si>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</si>
  <si>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</si>
  <si>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</si>
  <si>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</si>
  <si>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</si>
  <si>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</si>
  <si>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</si>
  <si>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</si>
  <si>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</si>
  <si>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</si>
  <si>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</si>
  <si>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</si>
  <si>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</si>
  <si>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</si>
  <si>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</si>
  <si>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</si>
  <si>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</si>
  <si>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</si>
  <si>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</si>
  <si>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</si>
  <si>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</si>
  <si>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</si>
  <si>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</si>
  <si>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</si>
  <si>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</si>
  <si>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</si>
  <si>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</si>
  <si>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</si>
  <si>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</si>
  <si>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</si>
  <si>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</si>
  <si>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</si>
  <si>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</si>
  <si>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</si>
  <si>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</si>
  <si>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</si>
  <si>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</si>
  <si>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</si>
  <si>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</si>
  <si>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</si>
  <si>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</si>
  <si>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</si>
  <si>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</si>
  <si>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</si>
  <si>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</si>
  <si>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</si>
  <si>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</si>
  <si>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</si>
  <si>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</si>
  <si>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</si>
  <si>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</si>
  <si>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</si>
  <si>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</si>
  <si>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</si>
  <si>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</si>
  <si>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</si>
  <si>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</si>
  <si>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</si>
  <si>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</si>
  <si>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</si>
  <si>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</si>
  <si>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</si>
  <si>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</si>
  <si>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</si>
  <si>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</si>
  <si>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</si>
  <si>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</si>
  <si>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</si>
  <si>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</si>
  <si>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</si>
  <si>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</si>
  <si>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</si>
  <si>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</si>
  <si>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</si>
  <si>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</si>
  <si>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</si>
  <si>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</si>
  <si>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</si>
  <si>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</si>
  <si>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</si>
  <si>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</si>
  <si>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</si>
  <si>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</si>
  <si>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</si>
  <si>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</si>
  <si>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</si>
  <si>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</si>
  <si>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</si>
  <si>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</si>
  <si>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</si>
  <si>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</si>
  <si>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</si>
  <si>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</si>
  <si>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</si>
  <si>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</si>
  <si>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</si>
  <si>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</si>
  <si>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</si>
  <si>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</si>
  <si>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</si>
  <si>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</si>
  <si>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</si>
  <si>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</si>
  <si>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</si>
  <si>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</si>
  <si>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</si>
  <si>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</si>
  <si>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</si>
  <si>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</si>
  <si>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</si>
  <si>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</si>
  <si>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</si>
  <si>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</si>
  <si>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</si>
  <si>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</si>
  <si>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</si>
  <si>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</si>
  <si>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</si>
  <si>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</si>
  <si>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</si>
  <si>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</si>
  <si>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</si>
  <si>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</si>
  <si>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</si>
  <si>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</si>
  <si>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</si>
  <si>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</si>
  <si>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</si>
  <si>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</si>
  <si>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</si>
  <si>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</si>
  <si>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</si>
  <si>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</si>
  <si>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</si>
  <si>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</si>
  <si>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</si>
  <si>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</si>
  <si>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</si>
  <si>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</si>
  <si>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</si>
  <si>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</si>
  <si>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</si>
  <si>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</si>
  <si>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</si>
  <si>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</si>
  <si>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</si>
  <si>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</si>
  <si>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</si>
  <si>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</si>
  <si>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</si>
  <si>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</si>
  <si>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</si>
  <si>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</si>
  <si>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</si>
  <si>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</si>
  <si>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</si>
  <si>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</si>
  <si>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</si>
  <si>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</si>
  <si>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</si>
  <si>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</si>
  <si>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</si>
  <si>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</si>
  <si>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</si>
  <si>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</si>
  <si>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</si>
  <si>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</si>
  <si>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</si>
  <si>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</si>
  <si>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</si>
  <si>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</si>
  <si>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</si>
  <si>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</si>
  <si>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</si>
  <si>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</si>
  <si>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</si>
  <si>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</si>
  <si>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</si>
  <si>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</si>
  <si>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</si>
  <si>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</si>
  <si>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</si>
  <si>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</si>
  <si>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</si>
  <si>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</si>
  <si>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</si>
  <si>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</si>
  <si>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</si>
  <si>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</si>
  <si>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</si>
  <si>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</si>
  <si>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</si>
  <si>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</si>
  <si>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</si>
  <si>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</si>
  <si>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</si>
  <si>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</si>
  <si>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</si>
  <si>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</si>
  <si>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</si>
  <si>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</si>
  <si>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</si>
  <si>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</si>
  <si>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</si>
  <si>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</si>
  <si>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</si>
  <si>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</si>
  <si>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</si>
  <si>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</si>
  <si>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</si>
  <si>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</si>
  <si>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</si>
  <si>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</si>
  <si>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</si>
  <si>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</si>
  <si>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</si>
  <si>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</si>
  <si>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</si>
  <si>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</si>
  <si>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</si>
  <si>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</si>
  <si>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</si>
  <si>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</si>
  <si>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</si>
  <si>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</si>
  <si>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</si>
  <si>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</si>
  <si>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</si>
  <si>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</si>
  <si>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</si>
  <si>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</si>
  <si>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</si>
  <si>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</si>
  <si>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</si>
  <si>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</si>
  <si>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</si>
  <si>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</si>
  <si>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</si>
  <si>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</si>
  <si>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</si>
  <si>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</si>
  <si>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</si>
  <si>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</si>
  <si>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</si>
  <si>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</si>
  <si>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</si>
  <si>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</si>
  <si>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</si>
  <si>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</si>
  <si>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</si>
  <si>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</si>
  <si>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</si>
  <si>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</si>
  <si>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</si>
  <si>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</si>
  <si>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</si>
  <si>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</si>
  <si>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</si>
  <si>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</si>
  <si>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</si>
  <si>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</si>
  <si>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</si>
  <si>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</si>
  <si>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</si>
  <si>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</si>
  <si>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</si>
  <si>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</si>
  <si>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</si>
  <si>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</si>
  <si>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</si>
  <si>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</si>
  <si>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</si>
  <si>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</si>
  <si>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</si>
  <si>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</si>
  <si>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</si>
  <si>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</si>
  <si>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</si>
  <si>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</si>
  <si>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</si>
  <si>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</si>
  <si>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</si>
  <si>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</si>
  <si>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</si>
  <si>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</si>
  <si>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</si>
  <si>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</si>
  <si>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</si>
  <si>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</si>
  <si>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</si>
  <si>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</si>
  <si>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</si>
  <si>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</si>
  <si>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</si>
  <si>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</si>
  <si>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</si>
  <si>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</si>
  <si>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</si>
  <si>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</si>
  <si>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</si>
  <si>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</si>
  <si>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</si>
  <si>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</si>
  <si>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</si>
  <si>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</si>
  <si>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</si>
  <si>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</si>
  <si>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</si>
  <si>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</si>
  <si>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</si>
  <si>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</si>
  <si>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</si>
  <si>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</si>
  <si>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</si>
  <si>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</si>
  <si>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</si>
  <si>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</si>
  <si>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</si>
  <si>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</si>
  <si>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</si>
  <si>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</si>
  <si>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</si>
  <si>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</si>
  <si>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</si>
  <si>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</si>
  <si>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</si>
  <si>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</si>
  <si>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</si>
  <si>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</si>
  <si>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</si>
  <si>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</si>
  <si>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</si>
  <si>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</si>
  <si>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</si>
  <si>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</si>
  <si>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</si>
  <si>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</si>
  <si>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</si>
  <si>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</si>
  <si>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</si>
  <si>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</si>
  <si>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</si>
  <si>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</si>
  <si>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</si>
  <si>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</si>
  <si>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</si>
  <si>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</si>
  <si>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</si>
  <si>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</si>
  <si>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</si>
  <si>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</si>
  <si>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</si>
  <si>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</si>
  <si>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</si>
  <si>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</si>
  <si>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</si>
  <si>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</si>
  <si>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</si>
  <si>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</si>
  <si>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</si>
  <si>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</si>
  <si>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</si>
  <si>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</si>
  <si>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</si>
  <si>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</si>
  <si>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</si>
  <si>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</si>
  <si>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</si>
  <si>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</si>
  <si>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</si>
  <si>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</si>
  <si>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</si>
  <si>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</si>
  <si>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</si>
  <si>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</si>
  <si>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</si>
  <si>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</si>
  <si>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</si>
  <si>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</si>
  <si>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</si>
  <si>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</si>
  <si>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</si>
  <si>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</si>
  <si>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</si>
  <si>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</si>
  <si>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</si>
  <si>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</si>
  <si>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</si>
  <si>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</si>
  <si>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</si>
  <si>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</si>
  <si>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</si>
  <si>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</si>
  <si>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</si>
  <si>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</si>
  <si>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</si>
  <si>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</si>
  <si>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</si>
  <si>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</si>
  <si>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</si>
  <si>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</si>
  <si>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</si>
  <si>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</si>
  <si>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</si>
  <si>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</si>
  <si>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</si>
  <si>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</si>
  <si>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</si>
  <si>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</si>
  <si>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</si>
  <si>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</si>
  <si>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</si>
  <si>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</si>
  <si>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</si>
  <si>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</si>
  <si>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</si>
  <si>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</si>
  <si>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</si>
  <si>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</si>
  <si>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</si>
  <si>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</si>
  <si>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</si>
  <si>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</si>
  <si>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</si>
  <si>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</si>
  <si>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</si>
  <si>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</si>
  <si>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</si>
  <si>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</si>
  <si>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</si>
  <si>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</si>
  <si>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</si>
  <si>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</si>
  <si>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</si>
  <si>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</si>
  <si>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</si>
  <si>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</si>
  <si>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</si>
  <si>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</si>
  <si>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</si>
  <si>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</si>
  <si>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</si>
  <si>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</si>
  <si>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</si>
  <si>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</si>
  <si>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</si>
  <si>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</si>
  <si>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</si>
  <si>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</si>
  <si>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</si>
  <si>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</si>
  <si>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</si>
  <si>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</si>
  <si>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</si>
  <si>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</si>
  <si>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</si>
  <si>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</si>
  <si>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</si>
  <si>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</si>
  <si>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</si>
  <si>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</si>
  <si>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</si>
  <si>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</si>
  <si>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</si>
  <si>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</si>
  <si>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</si>
  <si>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</si>
  <si>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</si>
  <si>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</si>
  <si>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</si>
  <si>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</si>
  <si>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</si>
  <si>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</si>
  <si>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</si>
  <si>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</si>
  <si>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</si>
  <si>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</si>
  <si>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</si>
  <si>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</si>
  <si>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</si>
  <si>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</si>
  <si>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</si>
  <si>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</si>
  <si>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</si>
  <si>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</si>
  <si>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</si>
  <si>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</si>
  <si>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</si>
  <si>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</si>
  <si>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</si>
  <si>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</si>
  <si>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</si>
  <si>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</si>
  <si>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</si>
  <si>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</si>
  <si>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</si>
  <si>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</si>
  <si>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</si>
  <si>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</si>
  <si>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</si>
  <si>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</si>
  <si>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</si>
  <si>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</si>
  <si>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</si>
  <si>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</si>
  <si>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</si>
  <si>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</si>
  <si>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</si>
  <si>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</si>
  <si>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</si>
  <si>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</si>
  <si>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</si>
  <si>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</si>
  <si>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</si>
  <si>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</si>
  <si>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</si>
  <si>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</si>
  <si>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</si>
  <si>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</si>
  <si>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</si>
  <si>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</si>
  <si>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</si>
  <si>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</si>
  <si>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</si>
  <si>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</si>
  <si>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</si>
  <si>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</si>
  <si>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</si>
  <si>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</si>
  <si>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</si>
  <si>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</si>
  <si>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</si>
  <si>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</si>
  <si>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</si>
  <si>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</si>
  <si>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</si>
  <si>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</si>
  <si>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</si>
  <si>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</si>
  <si>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</si>
  <si>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</si>
  <si>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</si>
  <si>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</si>
  <si>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</si>
  <si>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</si>
  <si>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</si>
  <si>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</si>
  <si>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</si>
  <si>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</si>
  <si>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</si>
  <si>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</si>
  <si>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</si>
  <si>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</si>
  <si>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</si>
  <si>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</si>
  <si>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</si>
  <si>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</si>
  <si>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</si>
  <si>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</si>
  <si>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</si>
  <si>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</si>
  <si>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</si>
  <si>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</si>
  <si>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</si>
  <si>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</si>
  <si>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</si>
  <si>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</si>
  <si>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</si>
  <si>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</si>
  <si>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</si>
  <si>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</si>
  <si>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</si>
  <si>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</si>
  <si>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</si>
  <si>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</si>
  <si>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</si>
  <si>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</si>
  <si>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</si>
  <si>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</si>
  <si>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</si>
  <si>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</si>
  <si>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</si>
  <si>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</si>
  <si>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</si>
  <si>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</si>
  <si>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</si>
  <si>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</si>
  <si>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</si>
  <si>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</si>
  <si>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</si>
  <si>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</si>
  <si>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</si>
  <si>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</si>
  <si>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</si>
  <si>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</si>
  <si>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</si>
  <si>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</si>
  <si>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</si>
  <si>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</si>
  <si>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</si>
  <si>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</si>
  <si>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</si>
  <si>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</si>
  <si>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</si>
  <si>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</si>
  <si>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</si>
  <si>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</si>
  <si>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</si>
  <si>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</si>
  <si>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</si>
  <si>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</si>
  <si>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</si>
  <si>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</si>
  <si>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</si>
  <si>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</si>
  <si>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</si>
  <si>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</si>
  <si>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</si>
  <si>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</si>
  <si>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</si>
  <si>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</si>
  <si>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</si>
  <si>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</si>
  <si>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</si>
  <si>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</si>
  <si>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</si>
  <si>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</si>
  <si>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</si>
  <si>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</si>
  <si>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</si>
  <si>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</si>
  <si>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</si>
  <si>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</si>
  <si>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</si>
  <si>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</si>
  <si>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</si>
  <si>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</si>
  <si>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</si>
  <si>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</si>
  <si>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</si>
  <si>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</si>
  <si>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</si>
  <si>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</si>
  <si>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</si>
  <si>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</si>
  <si>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</si>
  <si>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</si>
  <si>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</si>
  <si>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</si>
  <si>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</si>
  <si>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</si>
  <si>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</si>
  <si>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</si>
  <si>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</si>
  <si>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</si>
  <si>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</si>
  <si>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</si>
  <si>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</si>
  <si>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</si>
  <si>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</si>
  <si>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</si>
  <si>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</si>
  <si>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</si>
  <si>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</si>
  <si>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</si>
  <si>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</si>
  <si>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</si>
  <si>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</si>
  <si>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</si>
  <si>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</si>
  <si>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</si>
  <si>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</si>
  <si>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</si>
  <si>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</si>
  <si>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</si>
  <si>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</si>
  <si>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</si>
  <si>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</si>
  <si>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</si>
  <si>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</si>
  <si>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</si>
  <si>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</si>
  <si>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</si>
  <si>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</si>
  <si>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</si>
  <si>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</si>
  <si>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</si>
  <si>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</si>
  <si>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</si>
  <si>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</si>
  <si>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</si>
  <si>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</si>
  <si>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</si>
  <si>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</si>
  <si>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</si>
  <si>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</si>
  <si>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</si>
  <si>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</si>
  <si>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</si>
  <si>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</si>
  <si>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</si>
  <si>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</si>
  <si>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</si>
  <si>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</si>
  <si>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</si>
  <si>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</si>
  <si>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</si>
  <si>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</si>
  <si>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</si>
  <si>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</si>
  <si>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</si>
  <si>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</si>
  <si>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</si>
  <si>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</si>
  <si>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</si>
  <si>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</si>
  <si>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</si>
  <si>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</si>
  <si>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</si>
  <si>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</si>
  <si>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</si>
  <si>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</si>
  <si>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</si>
  <si>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</si>
  <si>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</si>
  <si>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</si>
  <si>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</si>
  <si>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</si>
  <si>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</si>
  <si>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</si>
  <si>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</si>
  <si>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</si>
  <si>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</si>
  <si>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</si>
  <si>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</si>
  <si>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</si>
  <si>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</si>
  <si>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</si>
  <si>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</si>
  <si>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</si>
  <si>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</si>
  <si>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</si>
  <si>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</si>
  <si>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</si>
  <si>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</si>
  <si>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</si>
  <si>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</si>
  <si>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</si>
  <si>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</si>
  <si>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</si>
  <si>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</si>
  <si>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</si>
  <si>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</si>
  <si>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</si>
  <si>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</si>
  <si>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</si>
  <si>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</si>
  <si>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</si>
  <si>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</si>
  <si>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</si>
  <si>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</si>
  <si>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</si>
  <si>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</si>
  <si>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</si>
  <si>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</si>
  <si>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</si>
  <si>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</si>
  <si>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</si>
  <si>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</si>
  <si>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</si>
  <si>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</si>
  <si>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</si>
  <si>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</si>
  <si>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</si>
  <si>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</si>
  <si>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</si>
  <si>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</si>
  <si>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</si>
  <si>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</si>
  <si>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</si>
  <si>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</si>
  <si>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</si>
  <si>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</si>
  <si>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</si>
  <si>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</si>
  <si>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</si>
  <si>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</si>
  <si>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</si>
  <si>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</si>
  <si>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</si>
  <si>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</si>
  <si>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</si>
  <si>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</si>
  <si>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</si>
  <si>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</si>
  <si>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</si>
  <si>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</si>
  <si>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</si>
  <si>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</si>
  <si>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</si>
  <si>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</si>
  <si>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</si>
  <si>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</si>
  <si>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</si>
  <si>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</si>
  <si>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</si>
  <si>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</si>
  <si>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</si>
  <si>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</si>
  <si>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</si>
  <si>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</si>
  <si>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</si>
  <si>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</si>
  <si>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</si>
  <si>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</si>
  <si>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</si>
  <si>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</si>
  <si>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</si>
  <si>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</si>
  <si>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</si>
  <si>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</si>
  <si>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</si>
  <si>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</si>
  <si>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</si>
  <si>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</si>
  <si>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</si>
  <si>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</si>
  <si>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</si>
  <si>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</si>
  <si>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</si>
  <si>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</si>
  <si>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</si>
  <si>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</si>
  <si>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</si>
  <si>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</si>
  <si>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</si>
  <si>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</si>
  <si>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</si>
  <si>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</si>
  <si>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</si>
  <si>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</si>
  <si>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</si>
  <si>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</si>
  <si>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</si>
  <si>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</si>
  <si>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</si>
  <si>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</si>
  <si>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</si>
  <si>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</si>
  <si>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</si>
  <si>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</si>
  <si>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</si>
  <si>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</si>
  <si>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</si>
  <si>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</si>
  <si>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</si>
  <si>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</si>
  <si>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</si>
  <si>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</si>
  <si>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</si>
  <si>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</si>
  <si>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</si>
  <si>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</si>
  <si>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</si>
  <si>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</si>
  <si>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</si>
  <si>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</si>
  <si>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</si>
  <si>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</si>
  <si>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</si>
  <si>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</si>
  <si>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</si>
  <si>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</si>
  <si>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</si>
  <si>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</si>
  <si>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</si>
  <si>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</si>
  <si>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</si>
  <si>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</si>
  <si>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</si>
  <si>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</si>
  <si>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</si>
  <si>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</si>
  <si>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</si>
  <si>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</si>
  <si>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</si>
  <si>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</si>
  <si>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</si>
  <si>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</si>
  <si>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</si>
  <si>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</si>
  <si>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</si>
  <si>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</si>
  <si>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</si>
  <si>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</si>
  <si>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</si>
  <si>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</si>
  <si>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</si>
  <si>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</si>
  <si>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</si>
  <si>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</si>
  <si>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</si>
  <si>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</si>
  <si>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</si>
  <si>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</si>
  <si>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</si>
  <si>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</si>
  <si>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</si>
  <si>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</si>
  <si>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</si>
  <si>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</si>
  <si>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</si>
  <si>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</si>
  <si>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</si>
  <si>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</si>
  <si>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</si>
  <si>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</si>
  <si>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</si>
  <si>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</si>
  <si>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</si>
  <si>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</si>
  <si>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</si>
  <si>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</si>
  <si>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</si>
  <si>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</si>
  <si>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</si>
  <si>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</si>
  <si>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</si>
  <si>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</si>
  <si>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</si>
  <si>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</si>
  <si>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</si>
  <si>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</si>
  <si>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</si>
  <si>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</si>
  <si>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</si>
  <si>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</si>
  <si>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</si>
  <si>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</si>
  <si>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</si>
  <si>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</si>
  <si>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</si>
  <si>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</si>
  <si>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</si>
  <si>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</si>
  <si>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</si>
  <si>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</si>
  <si>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</si>
  <si>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</si>
  <si>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</si>
  <si>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</si>
  <si>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</si>
  <si>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</si>
  <si>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</si>
  <si>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</si>
  <si>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</si>
  <si>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</si>
  <si>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</si>
  <si>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</si>
  <si>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</si>
  <si>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</si>
  <si>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</si>
  <si>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</si>
  <si>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</si>
  <si>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</si>
  <si>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</si>
  <si>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</si>
  <si>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</si>
  <si>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</si>
  <si>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</si>
  <si>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</si>
  <si>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</si>
  <si>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</si>
  <si>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</si>
  <si>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</si>
  <si>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</si>
  <si>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</si>
  <si>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</si>
  <si>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</si>
  <si>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</si>
  <si>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</si>
  <si>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</si>
  <si>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</si>
  <si>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</si>
  <si>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</si>
  <si>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</si>
  <si>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</si>
  <si>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</si>
  <si>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</si>
  <si>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</si>
  <si>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</si>
  <si>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</si>
  <si>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</si>
  <si>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</si>
  <si>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</si>
  <si>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</si>
  <si>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</si>
  <si>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</si>
  <si>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</si>
  <si>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</si>
  <si>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</si>
  <si>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</si>
  <si>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</si>
  <si>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</si>
  <si>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</si>
  <si>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</si>
  <si>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</si>
  <si>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</si>
  <si>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</si>
  <si>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</si>
  <si>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</si>
  <si>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</si>
  <si>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</si>
  <si>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</si>
  <si>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</si>
  <si>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</si>
  <si>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</si>
  <si>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</si>
  <si>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</si>
  <si>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</si>
  <si>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</si>
  <si>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</si>
  <si>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</si>
  <si>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</si>
  <si>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</si>
  <si>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</si>
  <si>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</si>
  <si>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</si>
  <si>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</si>
  <si>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</si>
  <si>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</si>
  <si>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</si>
  <si>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</si>
  <si>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</si>
  <si>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</si>
  <si>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</si>
  <si>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</si>
  <si>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</si>
  <si>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</si>
  <si>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</si>
  <si>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</si>
  <si>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</si>
  <si>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</si>
  <si>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</si>
  <si>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</si>
  <si>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</si>
  <si>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</si>
  <si>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</si>
  <si>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</si>
  <si>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</si>
  <si>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</si>
  <si>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</si>
  <si>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</si>
  <si>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</si>
  <si>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</si>
  <si>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</si>
  <si>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</si>
  <si>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</si>
  <si>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</si>
  <si>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</si>
  <si>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</si>
  <si>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</si>
  <si>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</si>
  <si>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</si>
  <si>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</si>
  <si>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</si>
  <si>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</si>
  <si>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</si>
  <si>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</si>
  <si>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</si>
  <si>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</si>
  <si>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</si>
  <si>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</si>
  <si>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</si>
  <si>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</si>
  <si>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</si>
  <si>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</si>
  <si>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</si>
  <si>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</si>
  <si>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</si>
  <si>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</si>
  <si>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</si>
  <si>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</si>
  <si>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</si>
  <si>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</si>
  <si>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</si>
  <si>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</si>
  <si>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</si>
  <si>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</si>
  <si>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</si>
  <si>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</si>
  <si>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</si>
  <si>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</si>
  <si>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</si>
  <si>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</si>
  <si>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</si>
  <si>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</si>
  <si>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</si>
  <si>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</si>
  <si>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</si>
  <si>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</si>
  <si>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</si>
  <si>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</si>
  <si>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</si>
  <si>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</si>
  <si>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</si>
  <si>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</si>
  <si>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</si>
  <si>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</si>
  <si>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</si>
  <si>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</si>
  <si>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</si>
  <si>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</si>
  <si>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</si>
  <si>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</si>
  <si>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</si>
  <si>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</si>
  <si>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</si>
  <si>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</si>
  <si>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</si>
  <si>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</si>
  <si>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</si>
  <si>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</si>
  <si>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</si>
  <si>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</si>
  <si>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</si>
  <si>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</si>
  <si>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</si>
  <si>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</si>
  <si>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</si>
  <si>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</si>
  <si>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</si>
  <si>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</si>
  <si>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</si>
  <si>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</si>
  <si>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</si>
  <si>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</si>
  <si>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</si>
  <si>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</si>
  <si>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</si>
  <si>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</si>
  <si>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</si>
  <si>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</si>
  <si>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</si>
  <si>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</si>
  <si>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</si>
  <si>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</si>
  <si>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</si>
  <si>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</si>
  <si>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</si>
  <si>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</si>
  <si>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</si>
  <si>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</si>
  <si>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</si>
  <si>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</si>
  <si>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</si>
  <si>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</si>
  <si>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</si>
  <si>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</si>
  <si>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</si>
  <si>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</si>
  <si>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</si>
  <si>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</si>
  <si>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</si>
  <si>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</si>
  <si>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</si>
  <si>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</si>
  <si>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</si>
  <si>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</si>
  <si>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</si>
  <si>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</si>
  <si>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</si>
  <si>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</si>
  <si>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</si>
  <si>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</si>
  <si>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</si>
  <si>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</si>
  <si>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</si>
  <si>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</si>
  <si>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</si>
  <si>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</si>
  <si>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</si>
  <si>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</si>
  <si>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</si>
  <si>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</si>
  <si>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</si>
  <si>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</si>
  <si>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</si>
  <si>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</si>
  <si>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</si>
  <si>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</si>
  <si>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</si>
  <si>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</si>
  <si>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</si>
  <si>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</si>
  <si>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</si>
  <si>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</si>
  <si>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</si>
  <si>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</si>
  <si>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</si>
  <si>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</si>
  <si>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</si>
  <si>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</si>
  <si>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</si>
  <si>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</si>
  <si>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</si>
  <si>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</si>
  <si>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</si>
  <si>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</si>
  <si>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</si>
  <si>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</si>
  <si>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</si>
  <si>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</si>
  <si>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</si>
  <si>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</si>
  <si>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</si>
  <si>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</si>
  <si>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</si>
  <si>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</si>
  <si>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</si>
  <si>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</si>
  <si>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</si>
  <si>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</si>
  <si>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</si>
  <si>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</si>
  <si>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</si>
  <si>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</si>
  <si>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</si>
  <si>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</si>
  <si>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</si>
  <si>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</si>
  <si>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</si>
  <si>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</si>
  <si>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</si>
  <si>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</si>
  <si>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</si>
  <si>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</si>
  <si>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</si>
  <si>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</si>
  <si>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</si>
  <si>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</si>
  <si>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</si>
  <si>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</si>
  <si>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</si>
  <si>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</si>
  <si>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</si>
  <si>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</si>
  <si>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</si>
  <si>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</si>
  <si>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</si>
  <si>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</si>
  <si>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</si>
  <si>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</si>
  <si>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</si>
  <si>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</si>
  <si>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</si>
  <si>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</si>
  <si>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</si>
  <si>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</si>
  <si>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</si>
  <si>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</si>
  <si>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</si>
  <si>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</si>
  <si>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</si>
  <si>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</si>
  <si>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</si>
  <si>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</si>
  <si>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</si>
  <si>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</si>
  <si>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</si>
  <si>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</si>
  <si>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</si>
  <si>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</si>
  <si>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</si>
  <si>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</si>
  <si>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</si>
  <si>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</si>
  <si>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</si>
  <si>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</si>
  <si>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</si>
  <si>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</si>
  <si>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</si>
  <si>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</si>
  <si>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</si>
  <si>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</si>
  <si>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</si>
  <si>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</si>
  <si>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</si>
  <si>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</si>
  <si>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</si>
  <si>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</si>
  <si>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</si>
  <si>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</si>
  <si>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</si>
  <si>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</si>
  <si>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</si>
  <si>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</si>
  <si>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</si>
  <si>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</si>
  <si>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</si>
  <si>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</si>
  <si>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</si>
  <si>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</si>
  <si>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</si>
  <si>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</si>
  <si>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</si>
  <si>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</si>
  <si>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</si>
  <si>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</si>
  <si>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</si>
  <si>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</si>
  <si>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</si>
  <si>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</si>
  <si>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</si>
  <si>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</si>
  <si>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</si>
  <si>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</si>
  <si>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</si>
  <si>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</si>
  <si>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</si>
  <si>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</si>
  <si>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</si>
  <si>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</si>
  <si>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</si>
  <si>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</si>
  <si>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</si>
  <si>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</si>
  <si>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</si>
  <si>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</si>
  <si>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</si>
  <si>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</si>
  <si>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</si>
  <si>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</si>
  <si>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</si>
  <si>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</si>
  <si>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</si>
  <si>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</si>
  <si>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</si>
  <si>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</si>
  <si>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</si>
  <si>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</si>
  <si>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</si>
  <si>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</si>
  <si>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</si>
  <si>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</si>
  <si>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</si>
  <si>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</si>
  <si>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</si>
  <si>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</si>
  <si>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</si>
  <si>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</si>
  <si>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</si>
  <si>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</si>
  <si>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</si>
  <si>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</si>
  <si>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</si>
  <si>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</si>
  <si>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</si>
  <si>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</si>
  <si>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</si>
  <si>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</si>
  <si>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</si>
  <si>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</si>
  <si>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</si>
  <si>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</si>
  <si>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</si>
  <si>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</si>
  <si>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</si>
  <si>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</si>
  <si>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</si>
  <si>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</si>
  <si>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</si>
  <si>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</si>
  <si>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</si>
  <si>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</si>
  <si>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</si>
  <si>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</si>
  <si>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</si>
  <si>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</si>
  <si>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</si>
  <si>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</si>
  <si>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</si>
  <si>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</si>
  <si>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</si>
  <si>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</si>
  <si>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</si>
  <si>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</si>
  <si>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</si>
  <si>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</si>
  <si>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</si>
  <si>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</si>
  <si>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</si>
  <si>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</si>
  <si>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</si>
  <si>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</si>
  <si>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</si>
  <si>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</si>
  <si>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</si>
  <si>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</si>
  <si>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</si>
  <si>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</si>
  <si>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</si>
  <si>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</si>
  <si>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</si>
  <si>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</si>
  <si>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</si>
  <si>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</si>
  <si>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</si>
  <si>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</si>
  <si>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</si>
  <si>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</si>
  <si>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</si>
  <si>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</si>
  <si>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</si>
  <si>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</si>
  <si>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</si>
  <si>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</si>
  <si>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</si>
  <si>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</si>
  <si>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</si>
  <si>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</si>
  <si>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</si>
  <si>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</si>
  <si>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</si>
  <si>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</si>
  <si>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</si>
  <si>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</si>
  <si>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</si>
  <si>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</si>
  <si>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</si>
  <si>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</si>
  <si>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</si>
  <si>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</si>
  <si>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</si>
  <si>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</si>
  <si>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</si>
  <si>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</si>
  <si>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</si>
  <si>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</si>
  <si>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</si>
  <si>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</si>
  <si>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</si>
  <si>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</si>
  <si>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</si>
  <si>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</si>
  <si>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</si>
  <si>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</si>
  <si>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</si>
  <si>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</si>
  <si>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</si>
  <si>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</si>
  <si>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</si>
  <si>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</si>
  <si>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</si>
  <si>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</si>
  <si>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</si>
  <si>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</si>
  <si>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</si>
  <si>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</si>
  <si>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</si>
  <si>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</si>
  <si>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</si>
  <si>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</si>
  <si>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</si>
  <si>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</si>
  <si>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</si>
  <si>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</si>
  <si>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</si>
  <si>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</si>
  <si>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</si>
  <si>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</si>
  <si>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</si>
  <si>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</si>
  <si>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</si>
  <si>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</si>
  <si>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</si>
  <si>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</si>
  <si>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</si>
  <si>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</si>
  <si>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</si>
  <si>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</si>
  <si>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</si>
  <si>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</si>
  <si>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</si>
  <si>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</si>
  <si>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</si>
  <si>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</si>
  <si>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</si>
  <si>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</si>
  <si>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</si>
  <si>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</si>
  <si>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</si>
  <si>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</si>
  <si>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</si>
  <si>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</si>
  <si>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</si>
  <si>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</si>
  <si>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</si>
  <si>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</si>
  <si>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</si>
  <si>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</si>
  <si>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</si>
  <si>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</si>
  <si>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</si>
  <si>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</si>
  <si>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</si>
  <si>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</si>
  <si>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</si>
  <si>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</si>
  <si>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</si>
  <si>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</si>
  <si>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</si>
  <si>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</si>
  <si>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</si>
  <si>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</si>
  <si>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</si>
  <si>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</si>
  <si>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</si>
  <si>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</si>
  <si>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</si>
  <si>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</si>
  <si>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</si>
  <si>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</si>
  <si>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</si>
  <si>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</si>
  <si>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</si>
  <si>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</si>
  <si>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</si>
  <si>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</si>
  <si>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</si>
  <si>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</si>
  <si>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</si>
  <si>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</si>
  <si>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</si>
  <si>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</si>
  <si>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</si>
  <si>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</si>
  <si>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</si>
  <si>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</si>
  <si>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</si>
  <si>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</si>
  <si>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</si>
  <si>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</si>
  <si>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</si>
  <si>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</si>
  <si>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</si>
  <si>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</si>
  <si>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</si>
  <si>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</si>
  <si>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</si>
  <si>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</si>
  <si>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</si>
  <si>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</si>
  <si>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</si>
  <si>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</si>
  <si>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</si>
  <si>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</si>
  <si>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</si>
  <si>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</si>
  <si>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</si>
  <si>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</si>
  <si>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</si>
  <si>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</si>
  <si>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</si>
  <si>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</si>
  <si>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</si>
  <si>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</si>
  <si>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</si>
  <si>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</si>
  <si>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</si>
  <si>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</si>
  <si>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</si>
  <si>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</si>
  <si>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</si>
  <si>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</si>
  <si>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</si>
  <si>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</si>
  <si>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</si>
  <si>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</si>
  <si>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</si>
  <si>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</si>
  <si>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</si>
  <si>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</si>
  <si>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</si>
  <si>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</si>
  <si>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</si>
  <si>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</si>
  <si>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</si>
  <si>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</si>
  <si>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</si>
  <si>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</si>
  <si>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</si>
  <si>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</si>
  <si>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</si>
  <si>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</si>
  <si>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</si>
  <si>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</si>
  <si>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</si>
  <si>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</si>
  <si>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</si>
  <si>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</si>
  <si>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</si>
  <si>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</si>
  <si>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</si>
  <si>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</si>
  <si>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</si>
  <si>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</si>
  <si>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</si>
  <si>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</si>
  <si>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</si>
  <si>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</si>
  <si>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</si>
  <si>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</si>
  <si>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</si>
  <si>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</si>
  <si>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</si>
  <si>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</si>
  <si>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</si>
  <si>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</si>
  <si>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</si>
  <si>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</si>
  <si>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</si>
  <si>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</si>
  <si>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</si>
  <si>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</si>
  <si>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</si>
  <si>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</si>
  <si>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</si>
  <si>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</si>
  <si>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</si>
  <si>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</si>
  <si>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</si>
  <si>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</si>
  <si>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</si>
  <si>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</si>
  <si>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</si>
  <si>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</si>
  <si>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</si>
  <si>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</si>
  <si>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</si>
  <si>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</si>
  <si>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</si>
  <si>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</si>
  <si>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</si>
  <si>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</si>
  <si>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</si>
  <si>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</si>
  <si>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</si>
  <si>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</si>
  <si>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</si>
  <si>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</si>
  <si>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</si>
  <si>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</si>
  <si>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</si>
  <si>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</si>
  <si>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</si>
  <si>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</si>
  <si>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</si>
  <si>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</si>
  <si>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</si>
  <si>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</si>
  <si>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</si>
  <si>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</si>
  <si>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</si>
  <si>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</si>
  <si>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</si>
  <si>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</si>
  <si>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</si>
  <si>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</si>
  <si>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</si>
  <si>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</si>
  <si>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</si>
  <si>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</si>
  <si>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</si>
  <si>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</si>
  <si>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</si>
  <si>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</si>
  <si>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</si>
  <si>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</si>
  <si>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</si>
  <si>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</si>
  <si>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</si>
  <si>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</si>
  <si>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</si>
  <si>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</si>
  <si>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</si>
  <si>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</si>
  <si>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</si>
  <si>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</si>
  <si>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</si>
  <si>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</si>
  <si>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</si>
  <si>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</si>
  <si>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</si>
  <si>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</si>
  <si>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</si>
  <si>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</si>
  <si>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</si>
  <si>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</si>
  <si>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</si>
  <si>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</si>
  <si>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</si>
  <si>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</si>
  <si>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</si>
  <si>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</si>
  <si>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</si>
  <si>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</si>
  <si>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</si>
  <si>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</si>
  <si>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</si>
  <si>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</si>
  <si>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</si>
  <si>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</si>
  <si>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</si>
  <si>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</si>
  <si>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</si>
  <si>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</si>
  <si>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</si>
  <si>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</si>
  <si>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</si>
  <si>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</si>
  <si>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</si>
  <si>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</si>
  <si>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</si>
  <si>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</si>
  <si>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</si>
  <si>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</si>
  <si>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</si>
  <si>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</si>
  <si>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</si>
  <si>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</si>
  <si>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</si>
  <si>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</si>
  <si>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</si>
  <si>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</si>
  <si>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</si>
  <si>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</si>
  <si>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</si>
  <si>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</si>
  <si>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</si>
  <si>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</si>
  <si>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</si>
  <si>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</si>
  <si>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</si>
  <si>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</si>
  <si>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</si>
  <si>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</si>
  <si>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</si>
  <si>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</si>
  <si>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</si>
  <si>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</si>
  <si>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</si>
  <si>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</si>
  <si>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</si>
  <si>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</si>
  <si>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</si>
  <si>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</si>
  <si>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</si>
  <si>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</si>
  <si>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</si>
  <si>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</si>
  <si>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</si>
  <si>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</si>
  <si>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</si>
  <si>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</si>
  <si>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</si>
  <si>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</si>
  <si>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</si>
  <si>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</si>
  <si>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</si>
  <si>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</si>
  <si>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</si>
  <si>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</si>
  <si>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</si>
  <si>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</si>
  <si>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</si>
  <si>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</si>
  <si>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</si>
  <si>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</si>
  <si>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</si>
  <si>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</si>
  <si>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</si>
  <si>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</si>
  <si>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</si>
  <si>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</si>
  <si>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</si>
  <si>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</si>
  <si>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</si>
  <si>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</si>
  <si>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</si>
  <si>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</si>
  <si>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</si>
  <si>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</si>
  <si>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</si>
  <si>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</si>
  <si>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</si>
  <si>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</si>
  <si>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</si>
  <si>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</si>
  <si>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</si>
  <si>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</si>
  <si>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</si>
  <si>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</si>
  <si>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</si>
  <si>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</si>
  <si>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</si>
  <si>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</si>
  <si>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</si>
  <si>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</si>
  <si>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</si>
  <si>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</si>
  <si>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</si>
  <si>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</si>
  <si>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</si>
  <si>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</si>
  <si>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</si>
  <si>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</si>
  <si>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</si>
  <si>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</si>
  <si>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</si>
  <si>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</si>
  <si>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</si>
  <si>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</si>
  <si>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</si>
  <si>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</si>
  <si>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</si>
  <si>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</si>
  <si>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</si>
  <si>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</si>
  <si>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</si>
  <si>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</si>
  <si>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</si>
  <si>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</si>
  <si>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</si>
  <si>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</si>
  <si>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</si>
  <si>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</si>
  <si>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</si>
  <si>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</si>
  <si>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</si>
  <si>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</si>
  <si>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</si>
  <si>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</si>
  <si>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</si>
  <si>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</si>
  <si>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</si>
  <si>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</si>
  <si>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</si>
  <si>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</si>
  <si>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</si>
  <si>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</si>
  <si>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</si>
  <si>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</si>
  <si>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</si>
  <si>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</si>
  <si>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</si>
  <si>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</si>
  <si>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</si>
  <si>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</si>
  <si>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</si>
  <si>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</si>
  <si>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</si>
  <si>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</si>
  <si>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</si>
  <si>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</si>
  <si>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</si>
  <si>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</si>
  <si>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</si>
  <si>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</si>
  <si>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</si>
  <si>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</si>
  <si>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</si>
  <si>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</si>
  <si>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</si>
  <si>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</si>
  <si>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</si>
  <si>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</si>
  <si>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</si>
  <si>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</si>
  <si>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</si>
  <si>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</si>
  <si>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</si>
  <si>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</si>
  <si>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</si>
  <si>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</si>
  <si>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</si>
  <si>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</si>
  <si>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</si>
  <si>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</si>
  <si>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</si>
  <si>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</si>
  <si>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</si>
  <si>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</si>
  <si>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</si>
  <si>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</si>
  <si>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</si>
  <si>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</si>
  <si>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</si>
  <si>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</si>
  <si>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</si>
  <si>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</si>
  <si>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</si>
  <si>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</si>
  <si>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</si>
  <si>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</si>
  <si>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</si>
  <si>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</si>
  <si>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</si>
  <si>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</si>
  <si>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</si>
  <si>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</si>
  <si>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</si>
  <si>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</si>
  <si>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</si>
  <si>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</si>
  <si>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</si>
  <si>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</si>
  <si>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</si>
  <si>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</si>
  <si>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</si>
  <si>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</si>
  <si>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</si>
  <si>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</si>
  <si>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</si>
  <si>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</si>
  <si>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</si>
  <si>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</si>
  <si>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</si>
  <si>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</si>
  <si>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</si>
  <si>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</si>
  <si>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</si>
  <si>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</si>
  <si>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</si>
  <si>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</si>
  <si>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</si>
  <si>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</si>
  <si>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</si>
  <si>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</si>
  <si>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</si>
  <si>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</si>
  <si>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</si>
  <si>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</si>
  <si>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</si>
  <si>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</si>
  <si>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</si>
  <si>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</si>
  <si>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</si>
  <si>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</si>
  <si>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</si>
  <si>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</si>
  <si>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</si>
  <si>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</si>
  <si>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</si>
  <si>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</si>
  <si>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</si>
  <si>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</si>
  <si>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</si>
  <si>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</si>
  <si>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</si>
  <si>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</si>
  <si>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</si>
  <si>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</si>
  <si>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</si>
  <si>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</si>
  <si>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</si>
  <si>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</si>
  <si>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</si>
  <si>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</si>
  <si>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</si>
  <si>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</si>
  <si>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</si>
  <si>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</si>
  <si>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</si>
  <si>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</si>
  <si>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</si>
  <si>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</si>
  <si>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</si>
  <si>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</si>
  <si>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</si>
  <si>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</si>
  <si>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</si>
  <si>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</si>
  <si>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</si>
  <si>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</si>
  <si>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</si>
  <si>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</si>
  <si>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</si>
  <si>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</si>
  <si>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</si>
  <si>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</si>
  <si>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</si>
  <si>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</si>
  <si>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</si>
  <si>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</si>
  <si>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</si>
  <si>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</si>
  <si>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</si>
  <si>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</si>
  <si>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</si>
  <si>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</si>
  <si>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</si>
  <si>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</si>
  <si>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</si>
  <si>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</si>
  <si>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</si>
  <si>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</si>
  <si>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</si>
  <si>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</si>
  <si>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</si>
  <si>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</si>
  <si>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</si>
  <si>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</si>
  <si>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</si>
  <si>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</si>
  <si>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</si>
  <si>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</si>
  <si>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</si>
  <si>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</si>
  <si>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</si>
  <si>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</si>
  <si>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</si>
  <si>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</si>
  <si>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</si>
  <si>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</si>
  <si>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</si>
  <si>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</si>
  <si>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</si>
  <si>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</si>
  <si>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</si>
  <si>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</si>
  <si>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</si>
  <si>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</si>
  <si>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</si>
  <si>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</si>
  <si>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</si>
  <si>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</si>
  <si>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</si>
  <si>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</si>
  <si>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</si>
  <si>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</si>
  <si>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</si>
  <si>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</si>
  <si>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</si>
  <si>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</si>
  <si>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</si>
  <si>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</si>
  <si>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</si>
  <si>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</si>
  <si>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</si>
  <si>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</si>
  <si>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</si>
  <si>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</si>
  <si>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</si>
  <si>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</si>
  <si>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</si>
  <si>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</si>
  <si>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</si>
  <si>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</si>
  <si>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</si>
  <si>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</si>
  <si>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</si>
  <si>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</si>
  <si>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</si>
  <si>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</si>
  <si>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</si>
  <si>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</si>
  <si>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</si>
  <si>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</si>
  <si>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</si>
  <si>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</si>
  <si>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</si>
  <si>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</si>
  <si>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</si>
  <si>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</si>
  <si>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</si>
  <si>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</si>
  <si>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</si>
  <si>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</si>
  <si>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</si>
  <si>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</si>
  <si>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</si>
  <si>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</si>
  <si>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</si>
  <si>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</si>
  <si>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</si>
  <si>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</si>
  <si>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</si>
  <si>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</si>
  <si>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</si>
  <si>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</si>
  <si>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</si>
  <si>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</si>
  <si>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</si>
  <si>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</si>
  <si>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</si>
  <si>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</si>
  <si>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</si>
  <si>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</si>
  <si>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</si>
  <si>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</si>
  <si>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</si>
  <si>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</si>
  <si>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</si>
  <si>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</si>
  <si>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</si>
  <si>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</si>
  <si>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</si>
  <si>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</si>
  <si>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</si>
  <si>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</si>
  <si>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</si>
  <si>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</si>
  <si>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</si>
  <si>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</si>
  <si>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</si>
  <si>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</si>
  <si>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</si>
  <si>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</si>
  <si>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</si>
  <si>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</si>
  <si>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</si>
  <si>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</si>
  <si>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</si>
  <si>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</si>
  <si>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</si>
  <si>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</si>
  <si>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</si>
  <si>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</si>
  <si>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</si>
  <si>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</si>
  <si>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</si>
  <si>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</si>
  <si>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</si>
  <si>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</si>
  <si>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</si>
  <si>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</si>
  <si>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</si>
  <si>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</si>
  <si>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</si>
  <si>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</si>
  <si>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</si>
  <si>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</si>
  <si>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</si>
  <si>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</si>
  <si>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</si>
  <si>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</si>
  <si>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</si>
  <si>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</si>
  <si>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</si>
  <si>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</si>
  <si>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</si>
  <si>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</si>
  <si>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</si>
  <si>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</si>
  <si>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</si>
  <si>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</si>
  <si>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</si>
  <si>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</si>
  <si>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</si>
  <si>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</si>
  <si>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</si>
  <si>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</si>
  <si>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</si>
  <si>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</si>
  <si>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</si>
  <si>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</si>
  <si>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</si>
  <si>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</si>
  <si>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</si>
  <si>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</si>
  <si>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</si>
  <si>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</si>
  <si>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</si>
  <si>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</si>
  <si>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</si>
  <si>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</si>
  <si>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</si>
  <si>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</si>
  <si>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</si>
  <si>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</si>
  <si>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</si>
  <si>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</si>
  <si>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</si>
  <si>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</si>
  <si>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</si>
  <si>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</si>
  <si>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</si>
  <si>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</si>
  <si>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</si>
  <si>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</si>
  <si>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</si>
  <si>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</si>
  <si>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</si>
  <si>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</si>
  <si>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</si>
  <si>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</si>
  <si>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</si>
  <si>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</si>
  <si>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</si>
  <si>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</si>
  <si>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</si>
  <si>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</si>
  <si>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</si>
  <si>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</si>
  <si>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</si>
  <si>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</si>
  <si>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</si>
  <si>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</si>
  <si>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</si>
  <si>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</si>
  <si>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</si>
  <si>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</si>
  <si>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</si>
  <si>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</si>
  <si>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</si>
  <si>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</si>
  <si>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</si>
  <si>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</si>
  <si>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</si>
  <si>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</si>
  <si>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</si>
  <si>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</si>
  <si>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</si>
  <si>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</si>
  <si>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</si>
  <si>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</si>
  <si>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</si>
  <si>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</si>
  <si>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</si>
  <si>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</si>
  <si>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</si>
  <si>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</si>
  <si>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</si>
  <si>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</si>
  <si>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</si>
  <si>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</si>
  <si>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</si>
  <si>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</si>
  <si>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</si>
  <si>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</si>
  <si>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</si>
  <si>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</si>
  <si>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</si>
  <si>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</si>
  <si>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</si>
  <si>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</si>
  <si>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</si>
  <si>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</si>
  <si>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</si>
  <si>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</si>
  <si>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</si>
  <si>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</si>
  <si>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</si>
  <si>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</si>
  <si>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</si>
  <si>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</si>
  <si>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</si>
  <si>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</si>
  <si>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</si>
  <si>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</si>
  <si>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</si>
  <si>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</si>
  <si>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</si>
  <si>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</si>
  <si>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</si>
  <si>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</si>
  <si>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</si>
  <si>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</si>
  <si>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</si>
  <si>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</si>
  <si>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</si>
  <si>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</si>
  <si>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</si>
  <si>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</si>
  <si>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</si>
  <si>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</si>
  <si>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</si>
  <si>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</si>
  <si>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</si>
  <si>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</si>
  <si>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</si>
  <si>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</si>
  <si>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</si>
  <si>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</si>
  <si>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</si>
  <si>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</si>
  <si>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</si>
  <si>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</si>
  <si>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</si>
  <si>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</si>
  <si>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</si>
  <si>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</si>
  <si>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</si>
  <si>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</si>
  <si>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</si>
  <si>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</si>
  <si>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</si>
  <si>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</si>
  <si>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</si>
  <si>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</si>
  <si>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</si>
  <si>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</si>
  <si>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</si>
  <si>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</si>
  <si>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</si>
  <si>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</si>
  <si>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</si>
  <si>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</si>
  <si>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</si>
  <si>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</si>
  <si>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</si>
  <si>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</si>
  <si>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</si>
  <si>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</si>
  <si>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</si>
  <si>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</si>
  <si>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</si>
  <si>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</si>
  <si>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</si>
  <si>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</si>
  <si>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</si>
  <si>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</si>
  <si>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</si>
  <si>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</si>
  <si>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</si>
  <si>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</si>
  <si>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</si>
  <si>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</si>
  <si>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</si>
  <si>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</si>
  <si>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</si>
  <si>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</si>
  <si>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</si>
  <si>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</si>
  <si>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</si>
  <si>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</si>
  <si>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</si>
  <si>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</si>
  <si>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</si>
  <si>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</si>
  <si>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</si>
  <si>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</si>
  <si>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</si>
  <si>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</si>
  <si>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</si>
  <si>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</si>
  <si>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</si>
  <si>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</si>
  <si>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</si>
  <si>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</si>
  <si>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</si>
  <si>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</si>
  <si>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</si>
  <si>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</si>
  <si>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</si>
  <si>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</si>
  <si>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</si>
  <si>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</si>
  <si>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</si>
  <si>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</si>
  <si>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</si>
  <si>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</si>
  <si>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</si>
  <si>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</si>
  <si>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</si>
  <si>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</si>
  <si>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</si>
  <si>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</si>
  <si>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</si>
  <si>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</si>
  <si>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</si>
  <si>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</si>
  <si>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</si>
  <si>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</si>
  <si>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</si>
  <si>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</si>
  <si>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</si>
  <si>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</si>
  <si>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</si>
  <si>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</si>
  <si>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</si>
  <si>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</si>
  <si>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</si>
  <si>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</si>
  <si>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</si>
  <si>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</si>
  <si>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</si>
  <si>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</si>
  <si>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</si>
  <si>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</si>
  <si>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</si>
  <si>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</si>
  <si>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</si>
  <si>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</si>
  <si>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</si>
  <si>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</si>
  <si>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</si>
  <si>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</si>
  <si>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</si>
  <si>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</si>
  <si>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</si>
  <si>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</si>
  <si>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</si>
  <si>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</si>
  <si>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</si>
  <si>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</si>
  <si>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</si>
  <si>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</si>
  <si>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</si>
  <si>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</si>
  <si>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</si>
  <si>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</si>
  <si>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</si>
  <si>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</si>
  <si>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</si>
  <si>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</si>
  <si>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</si>
  <si>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</si>
  <si>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</si>
  <si>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</si>
  <si>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</si>
  <si>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</si>
  <si>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</si>
  <si>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</si>
  <si>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</si>
  <si>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</si>
  <si>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</si>
  <si>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</si>
  <si>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</si>
  <si>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</si>
  <si>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</si>
  <si>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</si>
  <si>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</si>
  <si>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</si>
  <si>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</si>
  <si>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</si>
  <si>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</si>
  <si>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</si>
  <si>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</si>
  <si>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</si>
  <si>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</si>
  <si>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</si>
  <si>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</si>
  <si>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</si>
  <si>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</si>
  <si>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</si>
  <si>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</si>
  <si>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</si>
  <si>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</si>
  <si>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</si>
  <si>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</si>
  <si>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</si>
  <si>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</si>
  <si>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</si>
  <si>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</si>
  <si>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</si>
  <si>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</si>
  <si>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</si>
  <si>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</si>
  <si>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</si>
  <si>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</si>
  <si>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</si>
  <si>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</si>
  <si>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</si>
  <si>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</si>
  <si>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</si>
  <si>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</si>
  <si>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</si>
  <si>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</si>
  <si>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</si>
  <si>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</si>
  <si>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</si>
  <si>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</si>
  <si>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</si>
  <si>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</si>
  <si>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</si>
  <si>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</si>
  <si>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</si>
  <si>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</si>
  <si>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</si>
  <si>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</si>
  <si>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</si>
  <si>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</si>
  <si>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</si>
  <si>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</si>
  <si>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</si>
  <si>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</si>
  <si>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</si>
  <si>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</si>
  <si>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</si>
  <si>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</si>
  <si>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</si>
  <si>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</si>
  <si>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</si>
  <si>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</si>
  <si>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</si>
  <si>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</si>
  <si>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</si>
  <si>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</si>
  <si>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</si>
  <si>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</si>
  <si>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</si>
  <si>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</si>
  <si>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</si>
  <si>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</si>
  <si>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</si>
  <si>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</si>
  <si>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</si>
  <si>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</si>
  <si>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</si>
  <si>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</si>
  <si>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</si>
  <si>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</si>
  <si>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</si>
  <si>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</si>
  <si>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</si>
  <si>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</si>
  <si>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</si>
  <si>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</si>
  <si>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</si>
  <si>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</si>
  <si>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</si>
  <si>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</si>
  <si>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</si>
  <si>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</si>
  <si>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</si>
  <si>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</si>
  <si>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</si>
  <si>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</si>
  <si>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</si>
  <si>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</si>
  <si>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</si>
  <si>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</si>
  <si>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</si>
  <si>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</si>
  <si>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</si>
  <si>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</si>
  <si>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</si>
  <si>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</si>
  <si>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</si>
  <si>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</si>
  <si>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</si>
  <si>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</si>
  <si>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</si>
  <si>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</si>
  <si>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</si>
  <si>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</si>
  <si>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</si>
  <si>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</si>
  <si>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</si>
  <si>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</si>
  <si>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</si>
  <si>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</si>
  <si>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</si>
  <si>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</si>
  <si>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</si>
  <si>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</si>
  <si>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</si>
  <si>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</si>
  <si>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</si>
  <si>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</si>
  <si>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</si>
  <si>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</si>
  <si>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</si>
  <si>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</si>
  <si>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</si>
  <si>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</si>
  <si>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</si>
  <si>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</si>
  <si>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</si>
  <si>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</si>
  <si>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</si>
  <si>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</si>
  <si>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</si>
  <si>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</si>
  <si>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</si>
  <si>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</si>
  <si>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</si>
  <si>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</si>
  <si>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</si>
  <si>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</si>
  <si>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</si>
  <si>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</si>
  <si>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</si>
  <si>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</si>
  <si>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</si>
  <si>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</si>
  <si>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</si>
  <si>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</si>
  <si>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</si>
  <si>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</si>
  <si>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</si>
  <si>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</si>
  <si>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</si>
  <si>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</si>
  <si>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</si>
  <si>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</si>
  <si>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</si>
  <si>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</si>
  <si>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</si>
  <si>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</si>
  <si>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</si>
  <si>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</si>
  <si>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</si>
  <si>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</si>
  <si>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</si>
  <si>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</si>
  <si>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</si>
  <si>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</si>
  <si>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</si>
  <si>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</si>
  <si>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</si>
  <si>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</si>
  <si>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</si>
  <si>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</si>
  <si>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</si>
  <si>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</si>
  <si>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</si>
  <si>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</si>
  <si>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</si>
  <si>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</si>
  <si>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</si>
  <si>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</si>
  <si>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</si>
  <si>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</si>
  <si>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</si>
  <si>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</si>
  <si>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</si>
  <si>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</si>
  <si>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</si>
  <si>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</si>
  <si>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</si>
  <si>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</si>
  <si>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</si>
  <si>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</si>
  <si>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</si>
  <si>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</si>
  <si>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</si>
  <si>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</si>
  <si>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</si>
  <si>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</si>
  <si>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</si>
  <si>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</si>
  <si>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</si>
  <si>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</si>
  <si>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</si>
  <si>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</si>
  <si>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</si>
  <si>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</si>
  <si>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</si>
  <si>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</si>
  <si>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</si>
  <si>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</si>
  <si>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</si>
  <si>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</si>
  <si>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</si>
  <si>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</si>
  <si>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</si>
  <si>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</si>
  <si>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</si>
  <si>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</si>
  <si>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</si>
  <si>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</si>
  <si>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</si>
  <si>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</si>
  <si>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</si>
  <si>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</si>
  <si>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</si>
  <si>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</si>
  <si>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</si>
  <si>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</si>
  <si>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</si>
  <si>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</si>
  <si>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</si>
  <si>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</si>
  <si>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</si>
  <si>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</si>
  <si>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</si>
  <si>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</si>
  <si>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</si>
  <si>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</si>
  <si>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</si>
  <si>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</si>
  <si>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</si>
  <si>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</si>
  <si>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</si>
  <si>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</si>
  <si>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</si>
  <si>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</si>
  <si>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</si>
  <si>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</si>
  <si>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</si>
  <si>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</si>
  <si>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</si>
  <si>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</si>
  <si>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</si>
  <si>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</si>
  <si>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</si>
  <si>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</si>
  <si>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</si>
  <si>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</si>
  <si>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</si>
  <si>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</si>
  <si>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</si>
  <si>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</si>
  <si>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</si>
  <si>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</si>
  <si>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</si>
  <si>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</si>
  <si>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</si>
  <si>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</si>
  <si>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</si>
  <si>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</si>
  <si>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</si>
  <si>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</si>
  <si>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</si>
  <si>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</si>
  <si>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</si>
  <si>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</si>
  <si>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</si>
  <si>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</si>
  <si>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</si>
  <si>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</si>
  <si>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</si>
  <si>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</si>
  <si>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</si>
  <si>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</si>
  <si>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</si>
  <si>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</si>
  <si>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</si>
  <si>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</si>
  <si>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</si>
  <si>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</si>
  <si>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</si>
  <si>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</si>
  <si>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</si>
  <si>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</si>
  <si>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</si>
  <si>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</si>
  <si>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</si>
  <si>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</si>
  <si>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</si>
  <si>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</si>
  <si>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</si>
  <si>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</si>
  <si>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</si>
  <si>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</si>
  <si>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</si>
  <si>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</si>
  <si>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</si>
  <si>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</si>
  <si>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</si>
  <si>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</si>
  <si>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</si>
  <si>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</si>
  <si>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</si>
  <si>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</si>
  <si>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</si>
  <si>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</si>
  <si>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</si>
  <si>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</si>
  <si>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</si>
  <si>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</si>
  <si>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</si>
  <si>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</si>
  <si>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</si>
  <si>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</si>
  <si>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</si>
  <si>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</si>
  <si>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</si>
  <si>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</si>
  <si>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</si>
  <si>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</si>
  <si>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</si>
  <si>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</si>
  <si>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</si>
  <si>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</si>
  <si>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</si>
  <si>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</si>
  <si>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</si>
  <si>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</si>
  <si>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</si>
  <si>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</si>
  <si>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</si>
  <si>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</si>
  <si>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</si>
  <si>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</si>
  <si>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</si>
  <si>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</si>
  <si>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</si>
  <si>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</si>
  <si>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</si>
  <si>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</si>
  <si>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</si>
  <si>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</si>
  <si>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</si>
  <si>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</si>
  <si>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</si>
  <si>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</si>
  <si>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</si>
  <si>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</si>
  <si>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</si>
  <si>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</si>
  <si>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</si>
  <si>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</si>
  <si>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</si>
  <si>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</si>
  <si>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</si>
  <si>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</si>
  <si>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</si>
  <si>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</si>
  <si>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</si>
  <si>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</si>
  <si>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</si>
  <si>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</si>
  <si>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</si>
  <si>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</si>
  <si>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</si>
  <si>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</si>
  <si>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</si>
  <si>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</si>
  <si>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</si>
  <si>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</si>
  <si>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</si>
  <si>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</si>
  <si>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</si>
  <si>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</si>
  <si>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</si>
  <si>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</si>
  <si>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</si>
  <si>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</si>
  <si>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</si>
  <si>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</si>
  <si>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</si>
  <si>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</si>
  <si>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</si>
  <si>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</si>
  <si>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</si>
  <si>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</si>
  <si>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</si>
  <si>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</si>
  <si>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</si>
  <si>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</si>
  <si>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</si>
  <si>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</si>
  <si>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</si>
  <si>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</si>
  <si>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</si>
  <si>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</si>
  <si>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</si>
  <si>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</si>
  <si>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</si>
  <si>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</si>
  <si>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</si>
  <si>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</si>
  <si>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</si>
  <si>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</si>
  <si>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</si>
  <si>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</si>
  <si>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</si>
  <si>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</si>
  <si>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</si>
  <si>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</si>
  <si>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</si>
  <si>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</si>
  <si>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</si>
  <si>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</si>
  <si>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</si>
  <si>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</si>
  <si>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</si>
  <si>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</si>
  <si>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</si>
  <si>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</si>
  <si>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</si>
  <si>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</si>
  <si>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</si>
  <si>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</si>
  <si>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</si>
  <si>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</si>
  <si>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</si>
  <si>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</si>
  <si>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</si>
  <si>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</si>
  <si>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</si>
  <si>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</si>
  <si>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</si>
  <si>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</si>
  <si>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</si>
  <si>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</si>
  <si>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</si>
  <si>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</si>
  <si>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</si>
  <si>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</si>
  <si>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</si>
  <si>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</si>
  <si>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</si>
  <si>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</si>
  <si>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</si>
  <si>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</si>
  <si>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</si>
  <si>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</si>
  <si>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</si>
  <si>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</si>
  <si>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</si>
  <si>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</si>
  <si>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</si>
  <si>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</si>
  <si>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</si>
  <si>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</si>
  <si>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</si>
  <si>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</si>
  <si>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</si>
  <si>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</si>
  <si>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</si>
  <si>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</si>
  <si>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</si>
  <si>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</si>
  <si>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</si>
  <si>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</si>
  <si>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</si>
  <si>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</si>
  <si>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</si>
  <si>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</si>
  <si>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</si>
  <si>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</si>
  <si>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</si>
  <si>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</si>
  <si>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</si>
  <si>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</si>
  <si>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</si>
  <si>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</si>
  <si>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</si>
  <si>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</si>
  <si>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</si>
  <si>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</si>
  <si>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</si>
  <si>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</si>
  <si>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</si>
  <si>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</si>
  <si>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</si>
  <si>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</si>
  <si>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</si>
  <si>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</si>
  <si>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</si>
  <si>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</si>
  <si>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</si>
  <si>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</si>
  <si>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</si>
  <si>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</si>
  <si>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</si>
  <si>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</si>
  <si>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</si>
  <si>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</si>
  <si>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</si>
  <si>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</si>
  <si>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</si>
  <si>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</si>
  <si>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</si>
  <si>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</si>
  <si>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</si>
  <si>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</si>
  <si>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</si>
  <si>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</si>
  <si>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</si>
  <si>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</si>
  <si>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</si>
  <si>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</si>
  <si>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</si>
  <si>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</si>
  <si>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</si>
  <si>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</si>
  <si>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</si>
  <si>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</si>
  <si>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</si>
  <si>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</si>
  <si>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</si>
  <si>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</si>
  <si>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</si>
  <si>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</si>
  <si>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</si>
  <si>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</si>
  <si>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</si>
  <si>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</si>
  <si>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</si>
  <si>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</si>
  <si>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</si>
  <si>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</si>
  <si>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</si>
  <si>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</si>
  <si>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</si>
  <si>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</si>
  <si>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</si>
  <si>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</si>
  <si>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</si>
  <si>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</si>
  <si>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</si>
  <si>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</si>
  <si>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</si>
  <si>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</si>
  <si>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</si>
  <si>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</si>
  <si>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</si>
  <si>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</si>
  <si>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</si>
  <si>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</si>
  <si>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</si>
  <si>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</si>
  <si>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</si>
  <si>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</si>
  <si>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</si>
  <si>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</si>
  <si>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</si>
  <si>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</si>
  <si>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</si>
  <si>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</si>
  <si>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</si>
  <si>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</si>
  <si>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</si>
  <si>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</si>
  <si>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</si>
  <si>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</si>
  <si>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</si>
  <si>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</si>
  <si>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</si>
  <si>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</si>
  <si>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</si>
  <si>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</si>
  <si>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</si>
  <si>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</si>
  <si>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</si>
  <si>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</si>
  <si>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</si>
  <si>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</si>
  <si>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</si>
  <si>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</si>
  <si>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</si>
  <si>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</si>
  <si>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</si>
  <si>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</si>
  <si>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</si>
  <si>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</si>
  <si>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</si>
  <si>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</si>
  <si>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</si>
  <si>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</si>
  <si>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</si>
  <si>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</si>
  <si>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</si>
  <si>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</si>
  <si>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</si>
  <si>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</si>
  <si>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</si>
  <si>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</si>
  <si>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</si>
  <si>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</si>
  <si>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</si>
  <si>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</si>
  <si>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</si>
  <si>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</si>
  <si>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</si>
  <si>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</si>
  <si>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</si>
  <si>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</si>
  <si>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</si>
  <si>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</si>
  <si>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</si>
  <si>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</si>
  <si>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</si>
  <si>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</si>
  <si>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</si>
  <si>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</si>
  <si>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</si>
  <si>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</si>
  <si>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</si>
  <si>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</si>
  <si>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</si>
  <si>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</si>
  <si>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</si>
  <si>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</si>
  <si>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</si>
  <si>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</si>
  <si>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</si>
  <si>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</si>
  <si>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</si>
  <si>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</si>
  <si>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</si>
  <si>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</si>
  <si>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</si>
  <si>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</si>
  <si>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</si>
  <si>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</si>
  <si>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</si>
  <si>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</si>
  <si>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</si>
  <si>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</si>
  <si>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</si>
  <si>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</si>
  <si>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</si>
  <si>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</si>
  <si>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</si>
  <si>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</si>
  <si>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</si>
  <si>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</si>
  <si>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</si>
  <si>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</si>
  <si>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</si>
  <si>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</si>
  <si>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</si>
  <si>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</si>
  <si>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</si>
  <si>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</si>
  <si>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</si>
  <si>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</si>
  <si>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</si>
  <si>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</si>
  <si>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</si>
  <si>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</si>
  <si>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</si>
  <si>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</si>
  <si>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</si>
  <si>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</si>
  <si>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</si>
  <si>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</si>
  <si>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</si>
  <si>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</si>
  <si>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</si>
  <si>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</si>
  <si>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</si>
  <si>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</si>
  <si>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</si>
  <si>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</si>
  <si>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</si>
  <si>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</si>
  <si>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</si>
  <si>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</si>
  <si>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</si>
  <si>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</si>
  <si>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</si>
  <si>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</si>
  <si>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</si>
  <si>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</si>
  <si>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</si>
  <si>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</si>
  <si>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</si>
  <si>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</si>
  <si>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</si>
  <si>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</si>
  <si>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</si>
  <si>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</si>
  <si>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</si>
  <si>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</si>
  <si>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</si>
  <si>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</si>
  <si>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</si>
  <si>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</si>
  <si>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</si>
  <si>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</si>
  <si>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</si>
  <si>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</si>
  <si>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</si>
  <si>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</si>
  <si>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</si>
  <si>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</si>
  <si>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</si>
  <si>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</si>
  <si>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</si>
  <si>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</si>
  <si>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</si>
  <si>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</si>
  <si>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</si>
  <si>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</si>
  <si>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</si>
  <si>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</si>
  <si>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</si>
  <si>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</si>
  <si>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</si>
  <si>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</si>
  <si>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</si>
  <si>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</si>
  <si>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</si>
  <si>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</si>
  <si>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</si>
  <si>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</si>
  <si>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</si>
  <si>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</si>
  <si>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</si>
  <si>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</si>
  <si>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</si>
  <si>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</si>
  <si>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</si>
  <si>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</si>
  <si>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</si>
  <si>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</si>
  <si>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</si>
  <si>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</si>
  <si>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</si>
  <si>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</si>
  <si>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</si>
  <si>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</si>
  <si>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</si>
  <si>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</si>
  <si>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</si>
  <si>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</si>
  <si>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</si>
  <si>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</si>
  <si>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</si>
  <si>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</si>
  <si>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</si>
  <si>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</si>
  <si>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</si>
  <si>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</si>
  <si>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</si>
  <si>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</si>
  <si>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</si>
  <si>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</si>
  <si>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</si>
  <si>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</si>
  <si>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</si>
  <si>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</si>
  <si>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</si>
  <si>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</si>
  <si>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</si>
  <si>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</si>
  <si>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</si>
  <si>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</si>
  <si>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</si>
  <si>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</si>
  <si>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</si>
  <si>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</si>
  <si>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</si>
  <si>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</si>
  <si>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</si>
  <si>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</si>
  <si>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</si>
  <si>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</si>
  <si>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</si>
  <si>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</si>
  <si>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</si>
  <si>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</si>
  <si>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</si>
  <si>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</si>
  <si>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</si>
  <si>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</si>
  <si>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</si>
  <si>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</si>
  <si>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</si>
  <si>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</si>
  <si>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</si>
  <si>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</si>
  <si>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</si>
  <si>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</si>
  <si>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</si>
  <si>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</si>
  <si>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</si>
  <si>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</si>
  <si>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</si>
  <si>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</si>
  <si>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</si>
  <si>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</si>
  <si>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</si>
  <si>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</si>
  <si>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</si>
  <si>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</si>
  <si>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</si>
  <si>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</si>
  <si>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</si>
  <si>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</si>
  <si>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</si>
  <si>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</si>
  <si>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</si>
  <si>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</si>
  <si>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</si>
  <si>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</si>
  <si>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</si>
  <si>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</si>
  <si>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</si>
  <si>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</si>
  <si>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</si>
  <si>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</si>
  <si>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</si>
  <si>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</si>
  <si>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</si>
  <si>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</si>
  <si>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</si>
  <si>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</si>
  <si>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</si>
  <si>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</si>
  <si>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</si>
  <si>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</si>
  <si>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</si>
  <si>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</si>
  <si>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</si>
  <si>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</si>
  <si>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</si>
  <si>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</si>
  <si>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</si>
  <si>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</si>
  <si>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</si>
  <si>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</si>
  <si>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</si>
  <si>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</si>
  <si>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</si>
  <si>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</si>
  <si>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</si>
  <si>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</si>
  <si>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</si>
  <si>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</si>
  <si>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</si>
  <si>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</si>
  <si>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</si>
  <si>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</si>
  <si>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</si>
  <si>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</si>
  <si>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</si>
  <si>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</si>
  <si>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</si>
  <si>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</si>
  <si>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</si>
  <si>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</si>
  <si>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</si>
  <si>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</si>
  <si>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</si>
  <si>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</si>
  <si>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</si>
  <si>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</si>
  <si>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</si>
  <si>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</si>
  <si>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</si>
  <si>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</si>
  <si>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</si>
  <si>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</si>
  <si>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</si>
  <si>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</si>
  <si>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</si>
  <si>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</si>
  <si>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</si>
  <si>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</si>
  <si>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</si>
  <si>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</si>
  <si>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</si>
  <si>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</si>
  <si>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</si>
  <si>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</si>
  <si>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</si>
  <si>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</si>
  <si>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</si>
  <si>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</si>
  <si>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</si>
  <si>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</si>
  <si>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</si>
  <si>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</si>
  <si>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</si>
  <si>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</si>
  <si>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</si>
  <si>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</si>
  <si>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</si>
  <si>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</si>
  <si>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</si>
  <si>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</si>
  <si>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</si>
  <si>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</si>
  <si>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</si>
  <si>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</si>
  <si>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</si>
  <si>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</si>
  <si>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</si>
  <si>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</si>
  <si>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</si>
  <si>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</si>
  <si>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</si>
  <si>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</si>
  <si>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</si>
  <si>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</si>
  <si>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</si>
  <si>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</si>
  <si>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</si>
  <si>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</si>
  <si>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</si>
  <si>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</si>
  <si>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</si>
  <si>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</si>
  <si>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</si>
  <si>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</si>
  <si>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</si>
  <si>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</si>
  <si>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</si>
  <si>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</si>
  <si>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</si>
  <si>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</si>
  <si>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</si>
  <si>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</si>
  <si>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</si>
  <si>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</si>
  <si>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</si>
  <si>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</si>
  <si>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</si>
  <si>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</si>
  <si>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</si>
  <si>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</si>
  <si>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</si>
  <si>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</si>
  <si>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</si>
  <si>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</si>
  <si>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</si>
  <si>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</si>
  <si>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</si>
  <si>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</si>
  <si>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</si>
  <si>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</si>
  <si>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</si>
  <si>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</si>
  <si>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</si>
  <si>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</si>
  <si>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</si>
  <si>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</si>
  <si>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</si>
  <si>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</si>
  <si>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</si>
  <si>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</si>
  <si>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</si>
  <si>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</si>
  <si>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</si>
  <si>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</si>
  <si>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</si>
  <si>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</si>
  <si>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</si>
  <si>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</si>
  <si>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</si>
  <si>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</si>
  <si>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</si>
  <si>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</si>
  <si>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</si>
  <si>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</si>
  <si>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</si>
  <si>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</si>
  <si>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</si>
  <si>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</si>
  <si>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</si>
  <si>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</si>
  <si>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</si>
  <si>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</si>
  <si>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</si>
  <si>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</si>
  <si>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</si>
  <si>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</si>
  <si>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</si>
  <si>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</si>
  <si>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</si>
  <si>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</si>
  <si>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</si>
  <si>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</si>
  <si>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</si>
  <si>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</si>
  <si>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</si>
  <si>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</si>
  <si>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</si>
  <si>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</si>
  <si>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</si>
  <si>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</si>
  <si>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</si>
  <si>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</si>
  <si>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</si>
  <si>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</si>
  <si>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</si>
  <si>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</si>
  <si>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</si>
  <si>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</si>
  <si>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</si>
  <si>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</si>
  <si>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</si>
  <si>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</si>
  <si>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</si>
  <si>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</si>
  <si>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</si>
  <si>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</si>
  <si>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</si>
  <si>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</si>
  <si>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</si>
  <si>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</si>
  <si>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</si>
  <si>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</si>
  <si>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</si>
  <si>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</si>
  <si>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</si>
  <si>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</si>
  <si>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</si>
  <si>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</si>
  <si>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</si>
  <si>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</si>
  <si>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</si>
  <si>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</si>
  <si>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</si>
  <si>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</si>
  <si>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</si>
  <si>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</si>
  <si>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</si>
  <si>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</si>
  <si>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</si>
  <si>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</si>
  <si>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</si>
  <si>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</si>
  <si>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</si>
  <si>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</si>
  <si>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</si>
  <si>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</si>
  <si>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</si>
  <si>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</si>
  <si>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</si>
  <si>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</si>
  <si>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</si>
  <si>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</si>
  <si>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</si>
  <si>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</si>
  <si>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</si>
  <si>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</si>
  <si>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</si>
  <si>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</si>
  <si>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</si>
  <si>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</si>
  <si>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</si>
  <si>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</si>
  <si>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</si>
  <si>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</si>
  <si>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</si>
  <si>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</si>
  <si>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</si>
  <si>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</si>
  <si>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</si>
  <si>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</si>
  <si>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</si>
  <si>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</si>
  <si>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</si>
  <si>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</si>
  <si>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</si>
  <si>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</si>
  <si>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</si>
  <si>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</si>
  <si>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</si>
  <si>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</si>
  <si>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</si>
  <si>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</si>
  <si>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</si>
  <si>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</si>
  <si>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</si>
  <si>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</si>
  <si>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</si>
  <si>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</si>
  <si>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</si>
  <si>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</si>
  <si>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</si>
  <si>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</si>
  <si>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</si>
  <si>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</si>
  <si>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</si>
  <si>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</si>
  <si>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</si>
  <si>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</si>
  <si>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</si>
  <si>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</si>
  <si>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</si>
  <si>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</si>
  <si>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</si>
  <si>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</si>
  <si>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</si>
  <si>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</si>
  <si>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</si>
  <si>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</si>
  <si>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</si>
  <si>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</si>
  <si>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</si>
  <si>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</si>
  <si>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</si>
  <si>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</si>
  <si>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</si>
  <si>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</si>
  <si>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</si>
  <si>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</si>
  <si>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</si>
  <si>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</si>
  <si>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</si>
  <si>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</si>
  <si>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</si>
  <si>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</si>
  <si>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</si>
  <si>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</si>
  <si>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</si>
  <si>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</si>
  <si>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</si>
  <si>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</si>
  <si>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</si>
  <si>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</si>
  <si>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</si>
  <si>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</si>
  <si>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</si>
  <si>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</si>
  <si>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</si>
  <si>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</si>
  <si>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</si>
  <si>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</si>
  <si>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</si>
  <si>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</si>
  <si>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</si>
  <si>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</si>
  <si>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</si>
  <si>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</si>
  <si>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</si>
  <si>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</si>
  <si>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</si>
  <si>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</si>
  <si>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</si>
  <si>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</si>
  <si>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</si>
  <si>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</si>
  <si>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</si>
  <si>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</si>
  <si>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</si>
  <si>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</si>
  <si>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</si>
  <si>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</si>
  <si>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</si>
  <si>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</si>
  <si>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</si>
  <si>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</si>
  <si>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</si>
  <si>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</si>
  <si>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</si>
  <si>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</si>
  <si>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</si>
  <si>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</si>
  <si>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</si>
  <si>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</si>
  <si>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</si>
  <si>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</si>
  <si>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</si>
  <si>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</si>
  <si>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</si>
  <si>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</si>
  <si>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</si>
  <si>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</si>
  <si>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</si>
  <si>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</si>
  <si>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</si>
  <si>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</si>
  <si>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</si>
  <si>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</si>
  <si>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</si>
  <si>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</si>
  <si>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</si>
  <si>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</si>
  <si>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</si>
  <si>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</si>
  <si>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</si>
  <si>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</si>
  <si>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</si>
  <si>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</si>
  <si>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</si>
  <si>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</si>
  <si>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</si>
  <si>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</si>
  <si>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</si>
  <si>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</si>
  <si>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</si>
  <si>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</si>
  <si>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</si>
  <si>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</si>
  <si>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</si>
  <si>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</si>
  <si>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</si>
  <si>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</si>
  <si>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</si>
  <si>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</si>
  <si>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</si>
  <si>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</si>
  <si>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</si>
  <si>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</si>
  <si>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</si>
  <si>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</si>
  <si>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</si>
  <si>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</si>
  <si>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</si>
  <si>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</si>
  <si>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</si>
  <si>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</si>
  <si>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</si>
  <si>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</si>
  <si>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</si>
  <si>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</si>
  <si>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</si>
  <si>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</si>
  <si>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</si>
  <si>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</si>
  <si>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</si>
  <si>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</si>
  <si>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</si>
  <si>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</si>
  <si>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</si>
  <si>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</si>
  <si>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</si>
  <si>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</si>
  <si>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</si>
  <si>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</si>
  <si>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</si>
  <si>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</si>
  <si>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</si>
  <si>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</si>
  <si>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</si>
  <si>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</si>
  <si>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</si>
  <si>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</si>
  <si>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</si>
  <si>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</si>
  <si>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</si>
  <si>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</si>
  <si>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</si>
  <si>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</si>
  <si>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</si>
  <si>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</si>
  <si>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</si>
  <si>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</si>
  <si>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</si>
  <si>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</si>
  <si>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</si>
  <si>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</si>
  <si>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</si>
  <si>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</si>
  <si>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</si>
  <si>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</si>
  <si>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</si>
  <si>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</si>
  <si>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</si>
  <si>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</si>
  <si>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</si>
  <si>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</si>
  <si>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</si>
  <si>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</si>
  <si>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</si>
  <si>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</si>
  <si>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</si>
  <si>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</si>
  <si>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</si>
  <si>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</si>
  <si>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</si>
  <si>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</si>
  <si>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</si>
  <si>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</si>
  <si>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</si>
  <si>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</si>
  <si>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</si>
  <si>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</si>
  <si>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</si>
  <si>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</si>
  <si>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</si>
  <si>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</si>
  <si>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</si>
  <si>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</si>
  <si>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</si>
  <si>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</si>
  <si>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</si>
  <si>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</si>
  <si>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</si>
  <si>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</si>
  <si>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</si>
  <si>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</si>
  <si>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</si>
  <si>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</si>
  <si>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</si>
  <si>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</si>
  <si>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</si>
  <si>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</si>
  <si>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</si>
  <si>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</si>
  <si>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</si>
  <si>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</si>
  <si>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</si>
  <si>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</si>
  <si>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</si>
  <si>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</si>
  <si>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</si>
  <si>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</si>
  <si>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</si>
  <si>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</si>
  <si>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</si>
  <si>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</si>
  <si>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</si>
  <si>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</si>
  <si>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</si>
  <si>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</si>
  <si>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</si>
  <si>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</si>
  <si>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</si>
  <si>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</si>
  <si>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</si>
  <si>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</si>
  <si>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</si>
  <si>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</si>
  <si>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</si>
  <si>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</si>
  <si>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</si>
  <si>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</si>
  <si>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</si>
  <si>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</si>
  <si>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</si>
  <si>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</si>
  <si>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</si>
  <si>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</si>
  <si>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</si>
  <si>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</si>
  <si>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</si>
  <si>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</si>
  <si>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</si>
  <si>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</si>
  <si>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</si>
  <si>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</si>
  <si>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</si>
  <si>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</si>
  <si>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</si>
  <si>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</si>
  <si>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</si>
  <si>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</si>
  <si>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</si>
  <si>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</si>
  <si>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</si>
  <si>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</si>
  <si>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</si>
  <si>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</si>
  <si>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</si>
  <si>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</si>
  <si>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</si>
  <si>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</si>
  <si>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</si>
  <si>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</si>
  <si>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</si>
  <si>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</si>
  <si>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</si>
  <si>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</si>
  <si>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</si>
  <si>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</si>
  <si>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</si>
  <si>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</si>
  <si>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</si>
  <si>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</si>
  <si>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</si>
  <si>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</si>
  <si>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</si>
  <si>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</si>
  <si>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</si>
  <si>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</si>
  <si>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</si>
  <si>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</si>
  <si>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</si>
  <si>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</si>
  <si>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</si>
  <si>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</si>
  <si>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</si>
  <si>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</si>
  <si>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</si>
  <si>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</si>
  <si>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</si>
  <si>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</si>
  <si>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</si>
  <si>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</si>
  <si>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</si>
  <si>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</si>
  <si>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</si>
  <si>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</si>
  <si>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</si>
  <si>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</si>
  <si>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</si>
  <si>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</si>
  <si>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</si>
  <si>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</si>
  <si>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</si>
  <si>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</si>
  <si>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</si>
  <si>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</si>
  <si>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</si>
  <si>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</si>
  <si>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</si>
  <si>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</si>
  <si>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</si>
  <si>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</si>
  <si>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</si>
  <si>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</si>
  <si>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</si>
  <si>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</si>
  <si>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</si>
  <si>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</si>
  <si>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</si>
  <si>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</si>
  <si>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</si>
  <si>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</si>
  <si>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</si>
  <si>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</si>
  <si>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</si>
  <si>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</si>
  <si>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</si>
  <si>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</si>
  <si>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</si>
  <si>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</si>
  <si>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</si>
  <si>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</si>
  <si>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</si>
  <si>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</si>
  <si>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</si>
  <si>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</si>
  <si>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</si>
  <si>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</si>
  <si>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</si>
  <si>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</si>
  <si>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</si>
  <si>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</si>
  <si>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</si>
  <si>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</si>
  <si>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</si>
  <si>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</si>
  <si>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</si>
  <si>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</si>
  <si>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</si>
  <si>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</si>
  <si>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</si>
  <si>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</si>
  <si>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</si>
  <si>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</si>
  <si>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</si>
  <si>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</si>
  <si>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</si>
  <si>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</si>
  <si>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</si>
  <si>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</si>
  <si>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</si>
  <si>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</si>
  <si>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</si>
  <si>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</si>
  <si>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</si>
  <si>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</si>
  <si>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</si>
  <si>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</si>
  <si>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</si>
  <si>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</si>
  <si>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</si>
  <si>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</si>
  <si>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</si>
  <si>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</si>
  <si>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</si>
  <si>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</si>
  <si>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</si>
  <si>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</si>
  <si>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</si>
  <si>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</si>
  <si>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</si>
  <si>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</si>
  <si>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</si>
  <si>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</si>
  <si>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</si>
  <si>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</si>
  <si>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</si>
  <si>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</si>
  <si>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</si>
  <si>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</si>
  <si>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</si>
  <si>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</si>
  <si>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</si>
  <si>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</si>
  <si>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</si>
  <si>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</si>
  <si>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</si>
  <si>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</si>
  <si>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</si>
  <si>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</si>
  <si>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</si>
  <si>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</si>
  <si>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</si>
  <si>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</si>
  <si>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</si>
  <si>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</si>
  <si>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</si>
  <si>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</si>
  <si>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</si>
  <si>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</si>
  <si>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</si>
  <si>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</si>
  <si>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</si>
  <si>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</si>
  <si>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</si>
  <si>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</si>
  <si>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</si>
  <si>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</si>
  <si>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</si>
  <si>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</si>
  <si>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</si>
  <si>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</si>
  <si>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</si>
  <si>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</si>
  <si>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</si>
  <si>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</si>
  <si>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</si>
  <si>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</si>
  <si>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</si>
  <si>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</si>
  <si>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</si>
  <si>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</si>
  <si>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</si>
  <si>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</si>
  <si>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</si>
  <si>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</si>
  <si>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</si>
  <si>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</si>
  <si>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</si>
  <si>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</si>
  <si>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</si>
  <si>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</si>
  <si>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</si>
  <si>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</si>
  <si>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</si>
  <si>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</si>
  <si>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</si>
  <si>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</si>
  <si>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</si>
  <si>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</si>
  <si>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</si>
  <si>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</si>
  <si>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</si>
  <si>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</si>
  <si>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</si>
  <si>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</si>
  <si>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</si>
  <si>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</si>
  <si>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</si>
  <si>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</si>
  <si>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</si>
  <si>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</si>
  <si>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</si>
  <si>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</si>
  <si>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</si>
  <si>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</si>
  <si>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</si>
  <si>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</si>
  <si>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</si>
  <si>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</si>
  <si>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</si>
  <si>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</si>
  <si>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</si>
  <si>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</si>
  <si>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</si>
  <si>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</si>
  <si>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</si>
  <si>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</si>
  <si>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</si>
  <si>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</si>
  <si>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</si>
  <si>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</si>
  <si>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</si>
  <si>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</si>
  <si>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</si>
  <si>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</si>
  <si>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</si>
  <si>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</si>
  <si>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</si>
  <si>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</si>
  <si>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</si>
  <si>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</si>
  <si>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</si>
  <si>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</si>
  <si>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</si>
  <si>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</si>
  <si>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</si>
  <si>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</si>
  <si>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</si>
  <si>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</si>
  <si>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</si>
  <si>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</si>
  <si>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</si>
  <si>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</si>
  <si>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</si>
  <si>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</si>
  <si>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</si>
  <si>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</si>
  <si>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</si>
  <si>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</si>
  <si>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</si>
  <si>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</si>
  <si>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</si>
  <si>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</si>
  <si>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</si>
  <si>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</si>
  <si>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</si>
  <si>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</si>
  <si>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</si>
  <si>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</si>
  <si>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</si>
  <si>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</si>
  <si>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</si>
  <si>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</si>
  <si>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</si>
  <si>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</si>
  <si>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</si>
  <si>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</si>
  <si>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</si>
  <si>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</si>
  <si>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</si>
  <si>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</si>
  <si>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</si>
  <si>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</si>
  <si>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</si>
  <si>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</si>
  <si>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</si>
  <si>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</si>
  <si>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</si>
  <si>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</si>
  <si>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</si>
  <si>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</si>
  <si>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</si>
  <si>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</si>
  <si>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</si>
  <si>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</si>
  <si>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</si>
  <si>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</si>
  <si>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</si>
  <si>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</si>
  <si>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</si>
  <si>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</si>
  <si>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</si>
  <si>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</si>
  <si>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</si>
  <si>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</si>
  <si>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</si>
  <si>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</si>
  <si>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</si>
  <si>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</si>
  <si>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</si>
  <si>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</si>
  <si>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</si>
  <si>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</si>
  <si>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</si>
  <si>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</si>
  <si>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</si>
  <si>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</si>
  <si>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</si>
  <si>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</si>
  <si>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</si>
  <si>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</si>
  <si>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</si>
  <si>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</si>
  <si>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</si>
  <si>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</si>
  <si>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</si>
  <si>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</si>
  <si>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</si>
  <si>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</si>
  <si>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</si>
  <si>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</si>
  <si>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</si>
  <si>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</si>
  <si>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</si>
  <si>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</si>
  <si>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</si>
  <si>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</si>
  <si>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</si>
  <si>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</si>
  <si>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</si>
  <si>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</si>
  <si>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</si>
  <si>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</si>
  <si>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</si>
  <si>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</si>
  <si>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</si>
  <si>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</si>
  <si>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</si>
  <si>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</si>
  <si>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</si>
  <si>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</si>
  <si>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</si>
  <si>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</si>
  <si>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</si>
  <si>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</si>
  <si>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</si>
  <si>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</si>
  <si>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</si>
  <si>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</si>
  <si>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</si>
  <si>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</si>
  <si>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</si>
  <si>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</si>
  <si>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</si>
  <si>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</si>
  <si>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</si>
  <si>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</si>
  <si>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</si>
  <si>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</si>
  <si>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</si>
  <si>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</si>
  <si>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</si>
  <si>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</si>
  <si>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</si>
  <si>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</si>
  <si>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</si>
  <si>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</si>
  <si>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</si>
  <si>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</si>
  <si>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</si>
  <si>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</si>
  <si>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</si>
  <si>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</si>
  <si>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</si>
  <si>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</si>
  <si>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</si>
  <si>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</si>
  <si>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</si>
  <si>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</si>
  <si>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</si>
  <si>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</si>
  <si>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</si>
  <si>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</si>
  <si>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</si>
  <si>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</si>
  <si>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</si>
  <si>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</si>
  <si>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</si>
  <si>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</si>
  <si>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</si>
  <si>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</si>
  <si>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</si>
  <si>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</si>
  <si>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</si>
  <si>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</si>
  <si>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</si>
  <si>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</si>
  <si>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</si>
  <si>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</si>
  <si>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</si>
  <si>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</si>
  <si>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</si>
  <si>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</si>
  <si>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</si>
  <si>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</si>
  <si>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</si>
  <si>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</si>
  <si>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</si>
  <si>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</si>
  <si>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</si>
  <si>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</si>
  <si>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</si>
  <si>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</si>
  <si>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</si>
  <si>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</si>
  <si>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</si>
  <si>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</si>
  <si>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</si>
  <si>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</si>
  <si>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</si>
  <si>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</si>
  <si>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</si>
  <si>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</si>
  <si>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</si>
  <si>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</si>
  <si>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</si>
  <si>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</si>
  <si>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</si>
  <si>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</si>
  <si>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</si>
  <si>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</si>
  <si>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</si>
  <si>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</si>
  <si>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</si>
  <si>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</si>
  <si>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</si>
  <si>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</si>
  <si>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</si>
  <si>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</si>
  <si>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</si>
  <si>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</si>
  <si>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</si>
  <si>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</si>
  <si>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</si>
  <si>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</si>
  <si>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</si>
  <si>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</si>
  <si>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</si>
  <si>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</si>
  <si>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</si>
  <si>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</si>
  <si>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</si>
  <si>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</si>
  <si>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</si>
  <si>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</si>
  <si>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</si>
  <si>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</si>
  <si>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</si>
  <si>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</si>
  <si>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</si>
  <si>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</si>
  <si>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</si>
  <si>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</si>
  <si>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</si>
  <si>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</si>
  <si>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</si>
  <si>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</si>
  <si>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</si>
  <si>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</si>
  <si>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</si>
  <si>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</si>
  <si>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</si>
  <si>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</si>
  <si>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</si>
  <si>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</si>
  <si>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</si>
  <si>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</si>
  <si>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</si>
  <si>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</si>
  <si>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</si>
  <si>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</si>
  <si>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</si>
  <si>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</si>
  <si>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</si>
  <si>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</si>
  <si>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</si>
  <si>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</si>
  <si>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</si>
  <si>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</si>
  <si>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</si>
  <si>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</si>
  <si>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</si>
  <si>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</si>
  <si>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</si>
  <si>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</si>
  <si>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</si>
  <si>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</si>
  <si>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</si>
  <si>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</si>
  <si>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</si>
  <si>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</si>
  <si>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</si>
  <si>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</si>
  <si>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</si>
  <si>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</si>
  <si>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</si>
  <si>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</si>
  <si>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</si>
  <si>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</si>
  <si>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</si>
  <si>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</si>
  <si>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</si>
  <si>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</si>
  <si>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</si>
  <si>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</si>
  <si>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</si>
  <si>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</si>
  <si>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</si>
  <si>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</si>
  <si>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</si>
  <si>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</si>
  <si>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</si>
  <si>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</si>
  <si>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</si>
  <si>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</si>
  <si>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</si>
  <si>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</si>
  <si>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</si>
  <si>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</si>
  <si>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</si>
  <si>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</si>
  <si>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</si>
  <si>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</si>
  <si>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</si>
  <si>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</si>
  <si>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</si>
  <si>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</si>
  <si>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</si>
  <si>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</si>
  <si>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</si>
  <si>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</si>
  <si>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</si>
  <si>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</si>
  <si>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</si>
  <si>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</si>
  <si>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</si>
  <si>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</si>
  <si>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</si>
  <si>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</si>
  <si>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</si>
  <si>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</si>
  <si>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</si>
  <si>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</si>
  <si>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</si>
  <si>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</si>
  <si>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</si>
  <si>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</si>
  <si>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</si>
  <si>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</si>
  <si>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</si>
  <si>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</si>
  <si>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</si>
  <si>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</si>
  <si>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</si>
  <si>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</si>
  <si>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</si>
  <si>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</si>
  <si>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</si>
  <si>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</si>
  <si>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</si>
  <si>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</si>
  <si>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</si>
  <si>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</si>
  <si>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</si>
  <si>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</si>
  <si>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</si>
  <si>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</si>
  <si>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</si>
  <si>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</si>
  <si>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</si>
  <si>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</si>
  <si>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</si>
  <si>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</si>
  <si>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</si>
  <si>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</si>
  <si>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</si>
  <si>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</si>
  <si>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</si>
  <si>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</si>
  <si>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</si>
  <si>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</si>
  <si>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</si>
  <si>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</si>
  <si>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</si>
  <si>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</si>
  <si>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</si>
  <si>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</si>
  <si>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</si>
  <si>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</si>
  <si>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</si>
  <si>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</si>
  <si>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</si>
  <si>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</si>
  <si>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</si>
  <si>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</si>
  <si>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</si>
  <si>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</si>
  <si>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</si>
  <si>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</si>
  <si>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</si>
  <si>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</si>
  <si>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</si>
  <si>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</si>
  <si>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</si>
  <si>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</si>
  <si>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</si>
  <si>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</si>
  <si>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</si>
  <si>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</si>
  <si>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</si>
  <si>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</si>
  <si>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</si>
  <si>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</si>
  <si>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</si>
  <si>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</si>
  <si>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</si>
  <si>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</si>
  <si>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</si>
  <si>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</si>
  <si>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</si>
  <si>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</si>
  <si>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</si>
  <si>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</si>
  <si>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</si>
  <si>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</si>
  <si>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</si>
  <si>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</si>
  <si>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</si>
  <si>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</si>
  <si>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</si>
  <si>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</si>
  <si>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</si>
  <si>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</si>
  <si>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</si>
  <si>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</si>
  <si>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</si>
  <si>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</si>
  <si>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</si>
  <si>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</si>
  <si>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</si>
  <si>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</si>
  <si>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</si>
  <si>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</si>
  <si>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</si>
  <si>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</si>
  <si>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</si>
  <si>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</si>
  <si>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</si>
  <si>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</si>
  <si>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</si>
  <si>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</si>
  <si>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</si>
  <si>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</si>
  <si>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</si>
  <si>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</si>
  <si>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</si>
  <si>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</si>
  <si>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</si>
  <si>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</si>
  <si>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</si>
  <si>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</si>
  <si>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</si>
  <si>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</si>
  <si>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</si>
  <si>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</si>
  <si>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</si>
  <si>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</si>
  <si>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</si>
  <si>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</si>
  <si>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</si>
  <si>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</si>
  <si>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</si>
  <si>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</si>
  <si>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</si>
  <si>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</si>
  <si>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</si>
  <si>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</si>
  <si>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</si>
  <si>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</si>
  <si>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</si>
  <si>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</si>
  <si>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</si>
  <si>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</si>
  <si>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</si>
  <si>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</si>
  <si>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</si>
  <si>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</si>
  <si>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</si>
  <si>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</si>
  <si>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</si>
  <si>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</si>
  <si>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</si>
  <si>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</si>
  <si>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</si>
  <si>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</si>
  <si>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</si>
  <si>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</si>
  <si>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</si>
  <si>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</si>
  <si>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</si>
  <si>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</si>
  <si>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</si>
  <si>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</si>
  <si>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</si>
  <si>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</si>
  <si>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</si>
  <si>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</si>
  <si>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</si>
  <si>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</si>
  <si>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</si>
  <si>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</si>
  <si>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</si>
  <si>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</si>
  <si>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</si>
  <si>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</si>
  <si>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</si>
  <si>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</si>
  <si>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</si>
  <si>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</si>
  <si>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</si>
  <si>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</si>
  <si>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</si>
  <si>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</si>
  <si>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</si>
  <si>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</si>
  <si>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</si>
  <si>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</si>
  <si>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</si>
  <si>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</si>
  <si>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</si>
  <si>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</si>
  <si>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</si>
  <si>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</si>
  <si>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</si>
  <si>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</si>
  <si>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</si>
  <si>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</si>
  <si>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</si>
  <si>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</si>
  <si>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</si>
  <si>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</si>
  <si>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</si>
  <si>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</si>
  <si>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</si>
  <si>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</si>
  <si>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</si>
  <si>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</si>
  <si>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</si>
  <si>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</si>
  <si>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</si>
  <si>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</si>
  <si>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</si>
  <si>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</si>
  <si>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</si>
  <si>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</si>
  <si>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</si>
  <si>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</si>
  <si>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</si>
  <si>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</si>
  <si>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</si>
  <si>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</si>
  <si>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</si>
  <si>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</si>
  <si>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</si>
  <si>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</si>
  <si>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</si>
  <si>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</si>
  <si>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</si>
  <si>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</si>
  <si>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</si>
  <si>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</si>
  <si>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</si>
  <si>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</si>
  <si>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</si>
  <si>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</si>
  <si>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</si>
  <si>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</si>
  <si>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</si>
  <si>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</si>
  <si>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</si>
  <si>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</si>
  <si>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</si>
  <si>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</si>
  <si>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</si>
  <si>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</si>
  <si>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</si>
  <si>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</si>
  <si>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</si>
  <si>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</si>
  <si>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</si>
  <si>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</si>
  <si>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</si>
  <si>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</si>
  <si>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</si>
  <si>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</si>
  <si>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</si>
  <si>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</si>
  <si>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</si>
  <si>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</si>
  <si>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</si>
  <si>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</si>
  <si>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</si>
  <si>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</si>
  <si>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</si>
  <si>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</si>
  <si>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</si>
  <si>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</si>
  <si>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</si>
  <si>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</si>
  <si>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</si>
  <si>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</si>
  <si>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</si>
  <si>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</si>
  <si>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</si>
  <si>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</si>
  <si>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</si>
  <si>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</si>
  <si>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</si>
  <si>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</si>
  <si>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</si>
  <si>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</si>
  <si>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</si>
  <si>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</si>
  <si>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</si>
  <si>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</si>
  <si>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</si>
  <si>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</si>
  <si>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</si>
  <si>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</si>
  <si>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</si>
  <si>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</si>
  <si>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</si>
  <si>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</si>
  <si>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</si>
  <si>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</si>
  <si>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</si>
  <si>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</si>
  <si>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</si>
  <si>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</si>
  <si>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</si>
  <si>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</si>
  <si>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</si>
  <si>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</si>
  <si>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</si>
  <si>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</si>
  <si>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</si>
  <si>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</si>
  <si>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</si>
  <si>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</si>
  <si>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</si>
  <si>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</si>
  <si>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</si>
  <si>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</si>
  <si>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</si>
  <si>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</si>
  <si>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</si>
  <si>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</si>
  <si>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</si>
  <si>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</si>
  <si>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</si>
  <si>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</si>
  <si>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</si>
  <si>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</si>
  <si>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</si>
  <si>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</si>
  <si>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</si>
  <si>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</si>
  <si>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</si>
  <si>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</si>
  <si>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</si>
  <si>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</si>
  <si>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</si>
  <si>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</si>
  <si>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</si>
  <si>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</si>
  <si>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</si>
  <si>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</si>
  <si>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</si>
  <si>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</si>
  <si>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</si>
  <si>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</si>
  <si>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</si>
  <si>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</si>
  <si>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</si>
  <si>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</si>
  <si>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</si>
  <si>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</si>
  <si>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</si>
  <si>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</si>
  <si>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</si>
  <si>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</si>
  <si>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</si>
  <si>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</si>
  <si>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</si>
  <si>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</si>
  <si>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</si>
  <si>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</si>
  <si>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</si>
  <si>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</si>
  <si>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</si>
  <si>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</si>
  <si>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</si>
  <si>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</si>
  <si>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</si>
  <si>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</si>
  <si>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</si>
  <si>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</si>
  <si>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</si>
  <si>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</si>
  <si>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</si>
  <si>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</si>
  <si>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</si>
  <si>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</si>
  <si>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</si>
  <si>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</si>
  <si>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</si>
  <si>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</si>
  <si>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</si>
  <si>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</si>
  <si>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</si>
  <si>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</si>
  <si>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</si>
  <si>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</si>
  <si>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</si>
  <si>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</si>
  <si>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</si>
  <si>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</si>
  <si>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</si>
  <si>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</si>
  <si>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</si>
  <si>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</si>
  <si>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</si>
  <si>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</si>
  <si>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</si>
  <si>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</si>
  <si>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</si>
  <si>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</si>
  <si>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</si>
  <si>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</si>
  <si>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</si>
  <si>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</si>
  <si>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</si>
  <si>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</si>
  <si>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</si>
  <si>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</si>
  <si>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</si>
  <si>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</si>
  <si>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</si>
  <si>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</si>
  <si>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</si>
  <si>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</si>
  <si>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</si>
  <si>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</si>
  <si>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</si>
  <si>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</si>
  <si>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</si>
  <si>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</si>
  <si>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</si>
  <si>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</si>
  <si>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</si>
  <si>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</si>
  <si>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</si>
  <si>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</si>
  <si>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</si>
  <si>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</si>
  <si>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</si>
  <si>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</si>
  <si>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</si>
  <si>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</si>
  <si>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</si>
  <si>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</si>
  <si>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</si>
  <si>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</si>
  <si>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</si>
  <si>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</si>
  <si>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</si>
  <si>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</si>
  <si>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</si>
  <si>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</si>
  <si>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</si>
  <si>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</si>
  <si>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</si>
  <si>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</si>
  <si>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</si>
  <si>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</si>
  <si>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</si>
  <si>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</si>
  <si>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</si>
  <si>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</si>
  <si>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</si>
  <si>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</si>
  <si>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</si>
  <si>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</si>
  <si>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</si>
  <si>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</si>
  <si>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</si>
  <si>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</si>
  <si>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</si>
  <si>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</si>
  <si>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</si>
  <si>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</si>
  <si>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</si>
  <si>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</si>
  <si>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</si>
  <si>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</si>
  <si>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</si>
  <si>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</si>
  <si>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</si>
  <si>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</si>
  <si>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</si>
  <si>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</si>
  <si>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</si>
  <si>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</si>
  <si>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</si>
  <si>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</si>
  <si>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</si>
  <si>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</si>
  <si>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</si>
  <si>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</si>
  <si>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</si>
  <si>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</si>
  <si>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</si>
  <si>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</si>
  <si>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</si>
  <si>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</si>
  <si>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</si>
  <si>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</si>
  <si>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</si>
  <si>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</si>
  <si>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</si>
  <si>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</si>
  <si>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</si>
  <si>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</si>
  <si>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</si>
  <si>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</si>
  <si>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</si>
  <si>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</si>
  <si>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</si>
  <si>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PCM-20251002-00001479
</t>
  </si>
  <si>
    <t xml:space="preserve">2025-10-02 15:12:27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</si>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</sst>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269.71070196758956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16.089718171293498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45932.659127893516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45932.659127893516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45932.659127893516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45932.659127893516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45932.659127893516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45932.659127893516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45932.659127893516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45932.659127893516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45932.659127893516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45932.659127893516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45932.659127893516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45932.659127893516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45932.659127893516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45932.659127893516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45932.659127893516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45932.659127893516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45932.659127893516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45932.659127893516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45932.659127893516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45932.659127893516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45932.659127893516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45932.659127893516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45932.659127893516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45932.659127893516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45932.659127893516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45932.659127893516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45932.659127893516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45932.659127893516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45932.659127893516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45932.659127893516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45932.659127893516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45932.659127893516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45932.659127893516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45932.659127893516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45932.659127893516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45932.659127893516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45932.659127893516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45932.659127893516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45932.659127893516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45932.659127893516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45932.659127893516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45932.659127893516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45932.659127893516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45932.659127893516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45932.659127893516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45932.659127893516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45932.659127893516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45932.659127893516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45932.659127893516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45932.659127893516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45932.659127893516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45932.659127893516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45932.659127893516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45932.659127893516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45932.659127893516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45932.659127893516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45932.659127893516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45932.659127893516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45932.659127893516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45932.659127893516</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A345C1B9-F324-49E8-B9E0-0002B46D3C7A}"/>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241.0073454861049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125.93204456018429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107.65928993055422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9.4335607638859074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28611</v>
      </c>
      <c r="E7" s="131" t="s">
        <v>38964</v>
      </c>
      <c r="F7" s="132"/>
      <c r="G7" s="133">
        <f ca="1">IFERROR(NOW()-F7,"-")</f>
        <v>45932.659127893516</v>
      </c>
      <c r="H7" s="143" t="s">
        <v>39057</v>
      </c>
      <c r="I7" s="18" t="str">
        <f>IFERROR(VLOOKUP(D7,DB!A:F,6,0),"")</f>
        <v>Power Cube</v>
      </c>
      <c r="J7" s="18" t="str">
        <f>IFERROR(VLOOKUP(D7,DB!A:G,7,0),"")</f>
        <v>In progress+No BB Design</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25138</v>
      </c>
      <c r="E8" s="131" t="s">
        <v>38964</v>
      </c>
      <c r="F8" s="132"/>
      <c r="G8" s="133">
        <f ca="1">IFERROR(NOW()-F8,"-")</f>
        <v>45932.659127893516</v>
      </c>
      <c r="H8" s="132">
        <v>45932.6090625</v>
      </c>
      <c r="I8" s="18" t="str">
        <f>IFERROR(VLOOKUP(D8,DB!A:F,6,0),"")</f>
        <v>SCECO</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4" t="s">
        <v>39060</v>
      </c>
      <c r="B9" s="18" t="str">
        <f>IFERROR(VLOOKUP(D9,DB!A:K,11,0),"")</f>
        <v>R2</v>
      </c>
      <c r="C9" s="18">
        <v>1</v>
      </c>
      <c r="D9" s="18" t="s">
        <v>26514</v>
      </c>
      <c r="E9" s="131" t="s">
        <v>38964</v>
      </c>
      <c r="F9" s="132">
        <v>45932.638715277775</v>
      </c>
      <c r="G9" s="133">
        <f ca="1">IFERROR(NOW()-F9,"-")</f>
        <v>2.0412615740497131E-2</v>
      </c>
      <c r="H9" s="143" t="s">
        <v>39061</v>
      </c>
      <c r="I9" s="18" t="str">
        <f>IFERROR(VLOOKUP(D9,DB!A:F,6,0),"")</f>
        <v>Power Cube</v>
      </c>
      <c r="J9" s="18" t="str">
        <f>IFERROR(VLOOKUP(D9,DB!A:G,7,0),"")</f>
        <v>Good+No BB Design</v>
      </c>
      <c r="K9" s="19" t="s">
        <v>39058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45932.659127893516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45932.659127893516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45932.659127893516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45932.659127893516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45932.659127893516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45932.659127893516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45932.659127893516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45932.659127893516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45932.659127893516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45932.659127893516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45932.659127893516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45932.659127893516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45932.659127893516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45932.659127893516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45932.659127893516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45932.659127893516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45932.659127893516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45932.659127893516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45932.659127893516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45932.659127893516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45932.659127893516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45932.659127893516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45932.659127893516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45932.659127893516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45932.659127893516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45932.659127893516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45932.659127893516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45932.659127893516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45932.659127893516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45932.659127893516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45932.659127893516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45932.659127893516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45932.659127893516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45932.659127893516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45932.659127893516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45932.659127893516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45932.659127893516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45932.659127893516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45932.659127893516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45932.659127893516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45932.659127893516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45932.659127893516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45932.659127893516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45932.659127893516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45932.659127893516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45932.659127893516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45932.659127893516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45932.659127893516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45932.659127893516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45932.659127893516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45932.659127893516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45932.659127893516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45932.659127893516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45932.659127893516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45932.659127893516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45932.659127893516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45932.659127893516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45932.659127893516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45932.659127893516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45932.659127893516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45932.659127893516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45932.659127893516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45932.659127893516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45932.659127893516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45932.659127893516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45932.659127893516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45932.659127893516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45932.659127893516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45932.659127893516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45932.659127893516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45932.659127893516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45932.659127893516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45932.659127893516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45932.659127893516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45932.659127893516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45932.659127893516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45932.659127893516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45932.659127893516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45932.659127893516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45932.659127893516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45932.659127893516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45932.659127893516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45932.659127893516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45932.659127893516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45932.659127893516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45932.659127893516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45932.659127893516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45932.659127893516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45932.659127893516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45932.659127893516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45932.659127893516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45932.659127893516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45932.659127893516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45932.659127893516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45932.659127893516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45932.659127893516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45932.659127893516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45932.659127893516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45932.659127893516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45932.659127893516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45932.659127893516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45932.659127893516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45932.659127893516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45932.659127893516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45932.659127893516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45932.659127893516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45932.659127893516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45932.659127893516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45932.659127893516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45932.659127893516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45932.659127893516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45932.659127893516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45932.659127893516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45932.659127893516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45932.659127893516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45932.659127893516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45932.659127893516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45932.659127893516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45932.659127893516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45932.659127893516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45932.659127893516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45932.659127893516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45932.659127893516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45932.659127893516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45932.659127893516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45932.659127893516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45932.659127893516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45932.659127893516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45932.659127893516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45932.659127893516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45932.659127893516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45932.659127893516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45932.659127893516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45932.659127893516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45932.659127893516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45932.659127893516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45932.659127893516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45932.659127893516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45932.659127893516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45932.659127893516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45932.659127893516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45932.659127893516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45932.659127893516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45932.659127893516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45932.659127893516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45932.659127893516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45932.659127893516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45932.659127893516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45932.659127893516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45932.659127893516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45932.659127893516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45932.659127893516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45932.659127893516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45932.659127893516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45932.659127893516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45932.659127893516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45932.659127893516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45932.659127893516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45932.659127893516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45932.659127893516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45932.659127893516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45932.659127893516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45932.659127893516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45932.659127893516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45932.659127893516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45932.659127893516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45932.659127893516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45932.659127893516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45932.659127893516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45932.659127893516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45932.659127893516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45932.659127893516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45932.659127893516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45932.659127893516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45932.659127893516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45932.659127893516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45932.659127893516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45932.659127893516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45932.659127893516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45932.659127893516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45932.659127893516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45932.659127893516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45932.659127893516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45932.659127893516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45932.659127893516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45932.659127893516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45932.659127893516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45932.659127893516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45932.659127893516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45932.659127893516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45932.659127893516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45932.659127893516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45932.659127893516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45932.659127893516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45932.659127893516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45932.659127893516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45932.659127893516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45932.659127893516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45932.659127893516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45932.659127893516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45932.659127893516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45932.659127893516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45932.659127893516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45932.659127893516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45932.659127893516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45932.659127893516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45932.659127893516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45932.659127893516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45932.659127893516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45932.659127893516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45932.659127893516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45932.659127893516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45932.659127893516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45932.659127893516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45932.659127893516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45932.659127893516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45932.659127893516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45932.659127893516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45932.659127893516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45932.659127893516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45932.659127893516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45932.659127893516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45932.659127893516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45932.659127893516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45932.659127893516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45932.659127893516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45932.659127893516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45932.659127893516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45932.659127893516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45932.659127893516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45932.659127893516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45932.659127893516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45932.659127893516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45932.659127893516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45932.659127893516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45932.659127893516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45932.659127893516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45932.659127893516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45932.659127893516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45932.659127893516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45932.659127893516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45932.659127893516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45932.659127893516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45932.659127893516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45932.659127893516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45932.659127893516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45932.659127893516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45932.659127893516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45932.659127893516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45932.659127893516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45932.659127893516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45932.659127893516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45932.659127893516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45932.659127893516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45932.659127893516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45932.659127893516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45932.659127893516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45932.659127893516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45932.659127893516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45932.659127893516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45932.659127893516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45932.659127893516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45932.659127893516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45932.659127893516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45932.659127893516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45932.659127893516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45932.659127893516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45932.659127893516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45932.659127893516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45932.659127893516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45932.659127893516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45932.659127893516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45932.659127893516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45932.659127893516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45932.659127893516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45932.659127893516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45932.659127893516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45932.659127893516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45932.659127893516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45932.659127893516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45932.659127893516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45932.659127893516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45932.659127893516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45932.659127893516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45932.659127893516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45932.659127893516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45932.659127893516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45932.659127893516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45932.659127893516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45932.659127893516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45932.659127893516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45932.659127893516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45932.659127893516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45932.659127893516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45932.659127893516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45932.659127893516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45932.659127893516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45932.659127893516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45932.659127893516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45932.659127893516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45932.659127893516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45932.659127893516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45932.659127893516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45932.659127893516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45932.659127893516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45932.659127893516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45932.659127893516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45932.659127893516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45932.659127893516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45932.659127893516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45932.659127893516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45932.659127893516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45932.659127893516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45932.659127893516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45932.659127893516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45932.659127893516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45932.659127893516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45932.659127893516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45932.659127893516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45932.659127893516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45932.659127893516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45932.659127893516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45932.659127893516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45932.659127893516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45932.659127893516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45932.659127893516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45932.659127893516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45932.659127893516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45932.659127893516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45932.659127893516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45932.659127893516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45932.659127893516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45932.659127893516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45932.659127893516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45932.659127893516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45932.659127893516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45932.659127893516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45932.659127893516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45932.659127893516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45932.659127893516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45932.659127893516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45932.659127893516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45932.659127893516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45932.659127893516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45932.659127893516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45932.659127893516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45932.659127893516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45932.659127893516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45932.659127893516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45932.659127893516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45932.659127893516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45932.659127893516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45932.659127893516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45932.659127893516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45932.659127893516</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45932.659127893516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45932.659127893516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45932.659127893516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45932.659127893516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45932.659127893516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45932.659127893516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45932.659127893516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45932.659127893516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45932.659127893516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45932.659127893516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45932.659127893516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45932.659127893516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45932.659127893516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45932.659127893516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45932.659127893516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45932.659127893516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45932.659127893516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45932.659127893516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45932.659127893516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45932.659127893516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45932.659127893516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45932.659127893516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45932.659127893516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45932.659127893516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45932.659127893516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45932.659127893516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45932.659127893516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45932.659127893516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45932.659127893516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45932.659127893516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45932.659127893516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45932.659127893516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45932.659127893516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45932.659127893516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45932.659127893516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45932.659127893516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45932.659127893516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45932.659127893516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45932.659127893516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45932.659127893516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45932.659127893516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45932.659127893516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45932.659127893516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45932.659127893516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45932.659127893516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45932.659127893516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45932.659127893516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45932.659127893516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45932.659127893516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45932.659127893516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45932.659127893516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45932.659127893516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45932.659127893516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45932.659127893516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45932.659127893516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45932.659127893516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45932.659127893516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45932.659127893516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45932.659127893516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45932.659127893516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45932.659127893516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45932.659127893516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45932.659127893516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45932.659127893516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45932.659127893516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45932.659127893516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45932.659127893516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45932.659127893516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45932.659127893516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45932.659127893516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45932.659127893516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45932.659127893516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45932.659127893516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45932.659127893516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45932.659127893516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45932.659127893516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45932.659127893516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45932.659127893516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45932.659127893516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45932.659127893516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45932.659127893516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45932.659127893516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45932.659127893516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45932.659127893516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45932.659127893516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45932.659127893516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45932.659127893516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45932.659127893516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45932.659127893516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45932.659127893516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45932.659127893516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45932.659127893516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45932.659127893516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45932.659127893516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45932.659127893516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45932.659127893516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45932.659127893516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45932.659127893516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45932.659127893516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45932.659127893516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45932.659127893516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45932.659127893516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45932.659127893516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45932.659127893516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45932.659127893516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45932.659127893516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45932.659127893516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45932.659127893516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45932.659127893516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45932.659127893516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45932.659127893516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45932.659127893516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45932.659127893516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45932.659127893516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45932.659127893516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45932.659127893516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45932.659127893516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45932.659127893516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45932.659127893516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45932.659127893516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45932.659127893516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45932.659127893516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45932.659127893516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45932.659127893516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45932.659127893516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45932.659127893516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45932.659127893516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45932.659127893516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45932.659127893516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45932.659127893516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45932.659127893516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45932.659127893516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45932.659127893516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45932.659127893516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45932.659127893516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45932.659127893516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45932.659127893516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45932.659127893516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45932.659127893516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45932.659127893516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45932.659127893516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45932.659127893516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45932.659127893516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45932.659127893516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45932.659127893516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45932.659127893516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45932.659127893516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45932.659127893516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45932.659127893516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45932.659127893516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45932.659127893516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45932.659127893516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45932.659127893516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45932.659127893516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45932.659127893516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45932.659127893516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45932.659127893516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45932.659127893516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45932.659127893516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45932.659127893516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45932.659127893516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45932.659127893516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45932.659127893516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45932.659127893516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45932.659127893516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45932.659127893516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45932.659127893516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45932.659127893516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45932.659127893516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45932.659127893516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45932.659127893516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45932.659127893516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45932.659127893516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45932.659127893516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45932.659127893516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45932.659127893516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45932.659127893516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45932.659127893516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45932.659127893516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45932.659127893516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45932.659127893516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45932.659127893516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45932.659127893516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45932.659127893516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45932.659127893516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45932.659127893516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45932.659127893516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45932.659127893516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45932.659127893516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45932.659127893516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45932.659127893516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45932.659127893516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45932.659127893516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45932.659127893516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45932.659127893516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45932.659127893516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45932.659127893516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45932.659127893516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45932.659127893516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45932.659127893516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45932.659127893516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45932.659127893516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45932.659127893516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45932.659127893516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45932.659127893516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45932.659127893516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45932.659127893516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45932.659127893516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45932.659127893516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45932.659127893516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45932.659127893516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45932.659127893516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45932.659127893516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45932.659127893516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45932.659127893516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45932.659127893516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45932.659127893516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45932.659127893516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45932.659127893516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45932.659127893516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45932.659127893516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45932.659127893516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45932.659127893516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45932.659127893516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45932.659127893516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45932.659127893516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45932.659127893516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45932.659127893516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45932.659127893516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45932.659127893516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45932.659127893516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45932.659127893516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45932.659127893516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45932.659127893516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45932.659127893516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45932.659127893516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45932.659127893516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45932.659127893516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45932.659127893516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45932.659127893516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45932.659127893516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45932.659127893516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45932.659127893516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45932.659127893516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45932.659127893516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45932.659127893516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45932.659127893516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45932.659127893516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45932.659127893516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45932.659127893516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45932.659127893516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45932.659127893516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45932.659127893516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45932.659127893516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45932.659127893516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45932.659127893516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45932.659127893516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45932.659127893516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45932.659127893516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45932.659127893516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45932.659127893516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45932.659127893516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45932.659127893516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45932.659127893516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45932.659127893516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45932.659127893516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45932.659127893516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45932.659127893516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45932.659127893516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45932.659127893516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45932.659127893516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45932.659127893516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45932.659127893516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45932.659127893516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45932.659127893516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45932.659127893516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45932.659127893516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45932.659127893516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45932.659127893516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45932.659127893516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45932.659127893516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45932.659127893516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45932.659127893516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45932.659127893516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45932.659127893516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45932.659127893516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45932.659127893516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45932.659127893516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45932.659127893516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45932.659127893516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45932.659127893516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45932.659127893516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45932.659127893516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45932.659127893516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45932.659127893516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45932.659127893516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45932.659127893516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45932.659127893516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45932.659127893516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45932.659127893516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45932.659127893516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45932.659127893516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45932.659127893516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45932.659127893516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45932.659127893516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45932.659127893516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45932.659127893516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45932.659127893516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45932.659127893516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45932.659127893516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45932.659127893516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45932.659127893516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45932.659127893516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45932.659127893516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45932.659127893516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45932.659127893516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45932.659127893516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45932.659127893516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45932.659127893516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45932.659127893516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45932.659127893516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45932.659127893516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45932.659127893516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45932.659127893516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45932.659127893516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45932.659127893516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45932.659127893516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45932.659127893516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45932.659127893516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45932.659127893516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45932.659127893516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45932.659127893516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45932.659127893516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45932.659127893516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45932.659127893516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45932.659127893516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45932.659127893516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45932.659127893516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45932.659127893516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45932.659127893516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45932.659127893516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45932.659127893516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45932.659127893516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45932.659127893516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45932.659127893516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45932.659127893516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45932.659127893516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45932.659127893516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45932.659127893516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45932.659127893516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45932.659127893516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45932.659127893516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45932.659127893516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45932.659127893516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45932.659127893516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45932.659127893516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45932.659127893516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45932.659127893516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45932.659127893516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45932.659127893516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45932.659127893516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45932.659127893516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45932.659127893516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45932.659127893516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45932.659127893516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45932.659127893516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45932.659127893516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45932.659127893516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45932.659127893516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45932.659127893516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45932.659127893516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45932.659127893516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45932.659127893516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45932.659127893516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45932.659127893516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45932.659127893516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45932.659127893516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45932.659127893516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45932.659127893516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45932.659127893516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45932.659127893516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45932.659127893516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45932.659127893516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45932.659127893516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45932.659127893516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45932.659127893516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45932.659127893516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45932.659127893516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45932.659127893516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45932.659127893516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45932.659127893516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45932.659127893516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45932.659127893516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45932.659127893516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45932.659127893516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45932.659127893516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45932.659127893516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45932.659127893516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45932.659127893516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45932.659127893516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45932.659127893516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45932.659127893516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45932.659127893516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45932.659127893516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45932.659127893516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45932.659127893516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45932.659127893516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45932.659127893516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45932.659127893516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45932.659127893516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45932.659127893516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45932.659127893516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45932.659127893516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45932.659127893516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45932.659127893516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45932.659127893516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45932.659127893516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45932.659127893516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45932.659127893516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45932.659127893516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45932.659127893516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45932.659127893516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45932.659127893516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45932.659127893516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45932.659127893516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45932.659127893516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45932.659127893516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45932.659127893516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45932.659127893516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45932.659127893516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45932.659127893516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45932.659127893516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45932.659127893516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45932.659127893516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45932.659127893516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45932.659127893516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45932.659127893516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45932.659127893516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45932.659127893516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45932.659127893516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45932.659127893516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45932.659127893516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45932.659127893516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45932.659127893516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45932.659127893516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45932.659127893516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45932.659127893516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45932.659127893516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45932.659127893516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45932.659127893516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45932.659127893516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45932.659127893516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45932.659127893516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45932.659127893516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45932.659127893516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45932.659127893516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45932.659127893516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45932.659127893516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45932.659127893516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45932.659127893516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45932.659127893516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45932.659127893516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45932.659127893516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45932.659127893516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45932.659127893516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45932.659127893516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45932.659127893516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45932.659127893516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45932.659127893516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45932.659127893516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45932.659127893516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45932.659127893516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45932.659127893516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45932.659127893516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45932.659127893516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45932.659127893516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45932.659127893516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45932.659127893516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45932.659127893516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45932.659127893516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45932.659127893516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45932.659127893516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45932.659127893516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45932.659127893516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45932.659127893516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45932.659127893516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45932.659127893516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45932.659127893516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45932.659127893516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45932.659127893516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45932.659127893516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45932.659127893516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45932.659127893516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45932.659127893516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45932.659127893516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45932.659127893516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45932.659127893516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45932.659127893516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45932.659127893516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45932.659127893516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45932.659127893516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45932.659127893516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45932.659127893516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45932.659127893516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45932.659127893516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45932.659127893516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45932.659127893516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45932.659127893516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45932.659127893516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45932.659127893516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45932.659127893516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45932.659127893516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45932.659127893516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45932.659127893516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45932.659127893516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45932.659127893516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45932.659127893516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45932.659127893516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45932.659127893516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45932.659127893516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45932.659127893516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45932.659127893516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45932.659127893516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45932.659127893516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45932.659127893516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45932.659127893516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45932.659127893516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45932.659127893516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45932.659127893516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45932.659127893516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45932.659127893516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45932.659127893516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45932.659127893516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45932.659127893516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45932.659127893516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45932.659127893516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45932.659127893516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45932.659127893516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45932.659127893516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45932.659127893516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45932.659127893516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45932.659127893516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45932.659127893516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45932.659127893516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45932.659127893516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45932.659127893516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45932.659127893516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45932.659127893516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45932.659127893516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45932.659127893516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45932.659127893516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45932.659127893516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45932.659127893516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45932.659127893516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45932.659127893516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45932.659127893516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45932.659127893516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45932.659127893516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45932.659127893516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45932.659127893516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45932.659127893516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45932.659127893516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45932.659127893516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45932.659127893516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45932.659127893516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45932.659127893516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45932.659127893516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45932.659127893516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45932.659127893516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45932.659127893516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45932.659127893516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45932.659127893516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45932.659127893516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45932.659127893516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45932.659127893516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45932.659127893516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45932.659127893516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45932.659127893516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45932.659127893516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45932.659127893516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45932.659127893516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45932.659127893516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45932.659127893516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45932.659127893516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45932.659127893516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45932.659127893516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45932.659127893516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45932.659127893516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45932.659127893516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45932.659127893516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45932.659127893516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45932.659127893516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45932.659127893516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45932.659127893516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45932.659127893516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45932.659127893516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45932.659127893516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45932.659127893516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45932.659127893516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45932.659127893516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45932.659127893516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45932.659127893516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45932.659127893516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45932.659127893516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45932.659127893516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45932.659127893516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45932.659127893516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45932.659127893516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45932.659127893516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45932.659127893516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45932.659127893516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45932.659127893516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45932.659127893516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45932.659127893516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45932.659127893516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45932.659127893516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45932.659127893516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45932.659127893516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45932.659127893516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45932.659127893516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45932.659127893516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45932.659127893516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45932.659127893516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45932.659127893516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45932.659127893516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45932.659127893516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45932.659127893516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45932.659127893516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45932.659127893516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45932.659127893516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45932.659127893516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45932.659127893516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45932.659127893516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45932.659127893516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45932.659127893516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45932.659127893516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45932.659127893516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45932.659127893516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45932.659127893516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45932.659127893516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45932.659127893516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45932.659127893516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45932.659127893516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45932.659127893516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45932.659127893516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45932.659127893516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45932.659127893516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45932.659127893516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45932.659127893516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45932.659127893516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45932.659127893516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45932.659127893516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45932.659127893516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45932.659127893516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45932.659127893516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45932.659127893516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45932.659127893516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45932.659127893516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45932.659127893516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45932.659127893516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45932.659127893516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45932.659127893516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45932.659127893516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45932.659127893516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45932.659127893516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45932.659127893516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45932.659127893516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45932.659127893516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45932.659127893516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45932.659127893516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45932.659127893516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45932.659127893516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45932.659127893516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45932.659127893516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45932.659127893516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45932.659127893516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45932.659127893516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45932.659127893516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45932.659127893516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45932.659127893516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45932.659127893516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45932.659127893516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45932.659127893516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45932.659127893516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45932.659127893516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45932.659127893516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45932.659127893516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45932.659127893516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45932.659127893516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45932.659127893516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45932.659127893516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45932.659127893516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45932.659127893516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45932.659127893516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45932.659127893516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45932.659127893516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45932.659127893516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45932.659127893516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45932.659127893516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45932.659127893516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45932.659127893516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45932.659127893516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45932.659127893516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45932.659127893516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45932.659127893516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45932.659127893516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45932.659127893516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45932.659127893516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45932.659127893516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45932.659127893516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45932.659127893516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45932.659127893516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45932.659127893516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45932.659127893516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45932.659127893516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45932.659127893516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45932.659127893516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45932.659127893516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45932.659127893516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45932.659127893516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45932.659127893516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45932.659127893516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45932.659127893516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45932.659127893516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45932.659127893516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45932.659127893516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45932.659127893516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45932.659127893516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45932.659127893516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45932.659127893516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45932.659127893516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45932.659127893516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45932.659127893516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45932.659127893516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45932.659127893516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45932.659127893516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45932.659127893516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45932.659127893516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45932.659127893516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45932.659127893516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45932.659127893516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45932.659127893516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45932.659127893516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45932.659127893516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45932.659127893516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45932.659127893516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45932.659127893516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45932.659127893516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45932.659127893516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45932.659127893516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45932.659127893516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45932.659127893516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45932.659127893516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45932.659127893516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45932.659127893516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45932.659127893516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45932.659127893516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45932.659127893516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45932.659127893516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45932.659127893516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45932.659127893516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45932.659127893516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45932.659127893516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45932.659127893516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45932.659127893516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45932.659127893516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45932.659127893516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45932.659127893516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45932.659127893516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45932.659127893516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45932.659127893516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45932.659127893516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45932.659127893516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45932.659127893516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45932.659127893516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45932.659127893516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45932.659127893516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45932.659127893516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45932.659127893516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45932.659127893516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45932.659127893516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45932.659127893516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45932.659127893516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45932.659127893516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45932.659127893516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45932.659127893516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45932.659127893516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45932.659127893516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45932.659127893516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45932.659127893516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45932.659127893516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45932.659127893516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45932.659127893516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45932.659127893516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45932.659127893516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45932.659127893516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45932.659127893516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45932.659127893516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45932.659127893516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45932.659127893516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45932.659127893516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45932.659127893516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45932.659127893516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45932.659127893516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45932.659127893516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45932.659127893516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45932.659127893516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45932.659127893516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45932.659127893516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45932.659127893516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45932.659127893516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45932.659127893516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45932.659127893516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45932.659127893516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45932.659127893516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45932.659127893516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45932.659127893516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45932.659127893516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45932.659127893516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45932.659127893516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45932.659127893516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45932.659127893516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45932.659127893516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45932.659127893516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45932.659127893516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45932.659127893516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45932.659127893516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45932.659127893516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45932.659127893516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45932.659127893516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45932.659127893516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45932.659127893516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45932.659127893516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45932.659127893516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45932.659127893516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45932.659127893516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45932.659127893516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45932.659127893516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45932.659127893516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45932.659127893516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45932.659127893516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45932.659127893516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45932.659127893516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45932.659127893516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45932.659127893516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45932.659127893516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45932.659127893516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45932.659127893516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45932.659127893516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45932.659127893516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45932.659127893516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45932.659127893516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45932.659127893516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45932.659127893516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45932.659127893516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45932.659127893516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45932.659127893516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45932.659127893516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45932.659127893516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45932.659127893516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45932.659127893516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45932.659127893516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45932.659127893516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45932.659127893516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45932.659127893516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45932.659127893516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45932.659127893516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45932.659127893516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45932.659127893516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45932.659127893516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45932.659127893516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45932.659127893516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45932.659127893516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45932.659127893516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45932.659127893516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45932.659127893516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45932.659127893516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45932.659127893516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45932.659127893516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45932.659127893516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45932.659127893516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45932.659127893516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45932.659127893516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45932.659127893516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45932.659127893516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45932.659127893516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45932.659127893516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45932.659127893516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45932.659127893516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45932.659127893516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45932.659127893516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45932.659127893516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45932.659127893516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45932.659127893516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45932.659127893516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45932.659127893516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45932.659127893516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45932.659127893516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45932.659127893516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45932.659127893516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45932.659127893516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45932.659127893516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45932.659127893516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45932.659127893516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45932.659127893516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45932.659127893516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45932.659127893516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45932.659127893516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45932.659127893516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45932.659127893516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45932.659127893516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45932.659127893516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45932.659127893516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45932.659127893516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45932.659127893516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45932.659127893516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45932.659127893516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45932.659127893516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45932.659127893516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45932.659127893516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45932.659127893516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45932.659127893516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45932.659127893516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45932.659127893516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45932.659127893516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45932.659127893516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45932.659127893516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45932.659127893516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45932.659127893516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45932.659127893516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45932.659127893516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45932.659127893516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45932.659127893516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45932.659127893516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45932.659127893516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45932.659127893516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45932.659127893516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45932.659127893516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45932.659127893516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45932.659127893516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45932.659127893516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45932.659127893516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45932.659127893516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45932.659127893516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45932.659127893516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45932.659127893516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45932.659127893516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45932.659127893516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45932.659127893516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45932.659127893516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45932.659127893516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45932.659127893516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45932.659127893516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45932.659127893516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45932.659127893516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45932.659127893516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45932.659127893516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45932.659127893516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45932.659127893516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45932.659127893516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45932.659127893516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45932.659127893516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45932.659127893516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45932.659127893516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45932.659127893516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45932.659127893516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45932.659127893516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45932.659127893516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45932.659127893516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45932.659127893516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45932.659127893516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45932.659127893516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45932.659127893516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45932.659127893516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45932.659127893516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45932.659127893516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45932.659127893516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45932.659127893516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45932.659127893516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45932.659127893516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45932.659127893516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45932.659127893516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45932.659127893516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45932.659127893516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45932.659127893516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45932.659127893516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45932.659127893516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45932.659127893516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45932.659127893516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45932.659127893516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45932.659127893516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45932.659127893516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45932.659127893516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45932.659127893516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45932.659127893516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45932.659127893516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45932.659127893516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45932.659127893516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45932.659127893516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45932.659127893516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45932.659127893516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45932.659127893516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45932.659127893516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45932.659127893516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45932.659127893516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45932.659127893516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45932.659127893516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45932.659127893516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45932.659127893516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45932.659127893516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45932.659127893516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45932.659127893516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45932.659127893516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45932.659127893516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45932.659127893516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45932.659127893516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45932.659127893516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45932.659127893516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45932.659127893516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45932.659127893516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45932.659127893516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45932.659127893516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45932.659127893516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45932.659127893516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45932.659127893516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45932.659127893516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45932.659127893516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45932.659127893516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45932.659127893516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45932.659127893516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45932.659127893516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45932.659127893516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45932.659127893516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45932.659127893516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45932.659127893516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45932.659127893516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45932.659127893516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45932.659127893516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45932.659127893516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45932.659127893516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45932.659127893516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45932.659127893516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45932.659127893516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45932.659127893516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45932.659127893516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45932.659127893516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45932.659127893516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45932.659127893516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45932.659127893516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45932.659127893516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45932.659127893516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45932.659127893516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45932.659127893516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45932.659127893516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45932.659127893516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45932.659127893516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45932.659127893516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45932.659127893516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45932.659127893516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45932.659127893516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45932.659127893516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45932.659127893516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45932.659127893516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45932.659127893516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45932.659127893516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45932.659127893516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45932.659127893516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45932.659127893516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45932.659127893516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45932.659127893516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45932.659127893516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45932.659127893516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45932.659127893516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45932.659127893516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45932.659127893516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45932.659127893516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45932.659127893516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45932.659127893516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45932.659127893516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45932.659127893516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45932.659127893516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45932.659127893516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45932.659127893516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45932.659127893516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45932.659127893516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45932.659127893516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45932.659127893516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45932.659127893516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45932.659127893516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45932.659127893516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45932.659127893516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45932.659127893516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45932.659127893516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45932.659127893516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45932.659127893516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45932.659127893516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45932.659127893516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45932.659127893516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45932.659127893516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45932.659127893516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45932.659127893516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45932.659127893516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45932.659127893516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45932.659127893516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45932.659127893516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45932.659127893516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45932.659127893516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45932.659127893516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45932.659127893516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45932.659127893516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45932.659127893516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45932.659127893516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45932.659127893516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45932.659127893516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45932.659127893516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45932.659127893516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45932.659127893516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45932.659127893516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45932.659127893516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45932.659127893516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45932.659127893516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45932.659127893516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45932.659127893516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45932.659127893516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45932.659127893516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45932.659127893516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45932.659127893516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45932.659127893516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45932.659127893516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45932.659127893516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45932.659127893516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45932.659127893516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45932.659127893516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45932.659127893516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45932.659127893516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45932.659127893516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45932.659127893516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45932.659127893516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45932.659127893516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45932.659127893516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45932.659127893516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45932.659127893516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45932.659127893516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45932.659127893516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45932.659127893516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45932.659127893516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45932.659127893516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45932.659127893516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45932.659127893516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45932.659127893516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45932.659127893516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45932.659127893516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45932.659127893516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45932.659127893516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45932.659127893516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45932.659127893516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45932.659127893516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45932.659127893516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45932.659127893516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45932.659127893516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45932.659127893516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45932.659127893516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45932.659127893516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45932.659127893516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45932.659127893516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45932.659127893516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45932.659127893516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45932.659127893516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45932.659127893516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45932.659127893516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45932.659127893516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45932.659127893516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45932.659127893516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45932.659127893516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45932.659127893516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45932.659127893516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45932.659127893516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45932.659127893516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45932.659127893516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45932.659127893516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45932.659127893516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45932.659127893516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45932.659127893516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45932.659127893516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45932.659127893516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45932.659127893516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45932.659127893516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45932.659127893516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45932.659127893516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45932.659127893516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45932.659127893516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45932.659127893516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45932.659127893516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45932.659127893516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45932.659127893516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45932.659127893516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45932.659127893516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45932.659127893516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45932.659127893516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45932.659127893516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45932.659127893516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45932.659127893516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45932.659127893516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45932.659127893516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45932.659127893516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45932.659127893516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45932.659127893516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45932.659127893516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45932.659127893516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45932.659127893516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45932.659127893516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45932.659127893516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45932.659127893516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45932.659127893516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45932.659127893516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45932.659127893516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45932.659127893516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45932.659127893516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45932.659127893516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45932.659127893516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229.1784103009195</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1.7688501157390419</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45932.659127893516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45932.659127893516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45932.659127893516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45932.659127893516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45932.659127893516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45932.659127893516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45932.659127893516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45932.659127893516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45932.659127893516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45932.659127893516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45932.659127893516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45932.659127893516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45932.659127893516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45932.659127893516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45932.659127893516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45932.659127893516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45932.659127893516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45932.659127893516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45932.659127893516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45932.659127893516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45932.659127893516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45932.659127893516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45932.659127893516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45932.659127893516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45932.659127893516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45932.659127893516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45932.659127893516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45932.659127893516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45932.659127893516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45932.659127893516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45932.659127893516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45932.659127893516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45932.659127893516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45932.659127893516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45932.659127893516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45932.659127893516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45932.659127893516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45932.659127893516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45932.659127893516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45932.659127893516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45932.659127893516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45932.659127893516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45932.659127893516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45932.659127893516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45932.659127893516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45932.659127893516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45932.659127893516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45932.659127893516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45932.659127893516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45932.659127893516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45932.659127893516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45932.659127893516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45932.659127893516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45932.659127893516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45932.659127893516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45932.659127893516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45932.659127893516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45932.659127893516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45932.659127893516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45932.659127893516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45932.659127893516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45932.659127893516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45932.659127893516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40.827067708327377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6.4702505786990514</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0.27742650462460006</v>
      </c>
      <c r="H4" s="38">
        <v>45932.37128472222</v>
      </c>
      <c r="I4" s="37" t="str">
        <f>IFERROR(VLOOKUP(D4,DB!A:F,6,0),"")</f>
        <v>SCECO</v>
      </c>
      <c r="J4" s="37" t="str">
        <f>IFERROR(VLOOKUP(D4,DB!A:G,7,0),"")</f>
        <v>No BB Design</v>
      </c>
      <c r="K4" s="37" t="s">
        <v>39072</v>
      </c>
      <c r="L4" s="37" t="str">
        <f>IFERROR(VLOOKUP(D4,DB!A:I,9,0),"")</f>
        <v>Latis</v>
      </c>
      <c r="M4" s="139"/>
    </row>
    <row r="5" spans="1:13" ht="15">
      <c r="A5" s="37" t="s">
        <v>39073</v>
      </c>
      <c r="B5" s="37" t="str">
        <f>IFERROR(VLOOKUP(D5,DB!A:K,11,0),"")</f>
        <v>R5</v>
      </c>
      <c r="C5" s="37">
        <v>3</v>
      </c>
      <c r="D5" s="37" t="s">
        <v>38289</v>
      </c>
      <c r="E5" s="37" t="s">
        <v>38964</v>
      </c>
      <c r="F5" s="38">
        <v>45932.617569444446</v>
      </c>
      <c r="G5" s="39">
        <f ca="1">IFERROR(NOW()-F5,"-")</f>
        <v>4.1558449069270864E-2</v>
      </c>
      <c r="H5" s="38">
        <v>45932.609930555554</v>
      </c>
      <c r="I5" s="37" t="str">
        <f>IFERROR(VLOOKUP(D5,DB!A:F,6,0),"")</f>
        <v>SCECO</v>
      </c>
      <c r="J5" s="37" t="str">
        <f>IFERROR(VLOOKUP(D5,DB!A:G,7,0),"")</f>
        <v>Haj Removal</v>
      </c>
      <c r="K5" s="37" t="s">
        <v>39074</v>
      </c>
      <c r="L5" s="37" t="str">
        <f>IFERROR(VLOOKUP(D5,DB!A:I,9,0),"")</f>
        <v>Latis</v>
      </c>
      <c r="M5" s="139"/>
    </row>
    <row r="6" spans="1:13" ht="15">
      <c r="A6" s="37"/>
      <c r="B6" s="37" t="str">
        <f>IFERROR(VLOOKUP(D6,DB!A:K,11,0),"")</f>
        <v/>
      </c>
      <c r="C6" s="37"/>
      <c r="D6" s="37"/>
      <c r="E6" s="37"/>
      <c r="F6" s="38"/>
      <c r="G6" s="39">
        <f ca="1">IFERROR(NOW()-F6,"-")</f>
        <v>45932.659127893516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45932.659127893516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45932.659127893516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45932.659127893516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45932.659127893516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45932.659127893516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45932.659127893516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45932.659127893516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45932.659127893516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45932.659127893516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45932.659127893516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45932.659127893516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45932.659127893516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45932.659127893516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45932.659127893516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45932.659127893516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45932.659127893516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45932.659127893516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45932.659127893516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45932.659127893516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45932.659127893516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45932.659127893516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45932.659127893516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45932.659127893516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45932.659127893516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45932.659127893516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45932.659127893516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45932.659127893516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45932.659127893516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45932.659127893516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45932.659127893516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45932.659127893516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45932.659127893516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45932.659127893516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45932.659127893516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45932.659127893516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45932.659127893516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45932.659127893516</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45932.659127893516</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45932.659127893516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45932.659127893516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45932.659127893516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45932.659127893516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45932.659127893516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45932.659127893516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45932.659127893516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45932.659127893516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45932.659127893516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45932.659127893516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45932.659127893516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45932.659127893516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45932.659127893516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45932.659127893516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45932.659127893516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45932.659127893516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45932.659127893516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45932.659127893516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45932.659127893516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45932.659127893516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45932.659127893516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45932.659127893516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45932.659127893516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45932.659127893516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45932.659127893516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45932.659127893516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45932.659127893516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45932.659127893516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45932.659127893516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45932.659127893516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45932.659127893516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45932.659127893516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45932.659127893516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45932.659127893516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45932.659127893516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45932.659127893516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45932.659127893516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45932.659127893516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45932.659127893516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45932.659127893516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45932.659127893516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45932.659127893516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45932.659127893516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45932.659127893516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45932.659127893516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45932.659127893516</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45932.659127893516</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45932.659127893516</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45932.659127893516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45932.659127893516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45932.659127893516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45932.659127893516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45932.659127893516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45932.659127893516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45932.659127893516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45932.659127893516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45932.659127893516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45932.659127893516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45932.659127893516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45932.659127893516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45932.659127893516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45932.659127893516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45932.659127893516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45932.659127893516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45932.659127893516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45932.659127893516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45932.659127893516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45932.659127893516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45932.659127893516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45932.659127893516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45932.659127893516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45932.659127893516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45932.659127893516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45932.659127893516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45932.659127893516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45932.659127893516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45932.659127893516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45932.659127893516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45932.659127893516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45932.659127893516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45932.659127893516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45932.659127893516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45932.659127893516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45932.659127893516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45932.659127893516</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45932.659127893516</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45932.659127893516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45932.659127893516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45932.659127893516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45932.659127893516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45932.659127893516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45932.659127893516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45932.659127893516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45932.659127893516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45932.659127893516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45932.659127893516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45932.659127893516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45932.659127893516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45932.659127893516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45932.659127893516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45932.659127893516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45932.659127893516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45932.659127893516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45932.659127893516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45932.659127893516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45932.659127893516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45932.659127893516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45932.659127893516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45932.659127893516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45932.659127893516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45932.659127893516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45932.659127893516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45932.659127893516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45932.659127893516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45932.659127893516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45932.659127893516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45932.659127893516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45932.659127893516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45932.659127893516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45932.659127893516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45932.659127893516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45932.659127893516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45932.659127893516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45932.659127893516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45932.659127893516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45932.659127893516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45932.659127893516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45932.659127893516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45932.659127893516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45932.659127893516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45932.659127893516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45932.659127893516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45932.659127893516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45932.659127893516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45932.659127893516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45932.659127893516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45932.659127893516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45932.659127893516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45932.659127893516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45932.659127893516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45932.659127893516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45932.659127893516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45932.659127893516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45932.659127893516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45932.659127893516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45932.659127893516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45932.659127893516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45932.659127893516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45932.659127893516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45932.659127893516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45932.659127893516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45932.659127893516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45932.659127893516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45932.659127893516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45932.659127893516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45932.659127893516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45932.659127893516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45932.659127893516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45932.659127893516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45932.659127893516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45932.659127893516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45932.659127893516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45932.659127893516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45932.659127893516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45932.659127893516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45932.659127893516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45932.659127893516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45932.659127893516</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45932.659127893516</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3.5154126157358405</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5.886280671293207</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0.85813252314255806</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39080</v>
      </c>
      <c r="B5" s="140" t="str">
        <f>IFERROR(VLOOKUP(D5,DB!A:K,11,0),"")</f>
        <v>R6</v>
      </c>
      <c r="C5" s="140">
        <v>2</v>
      </c>
      <c r="D5" s="140" t="s">
        <v>38735</v>
      </c>
      <c r="E5" s="140" t="s">
        <v>38964</v>
      </c>
      <c r="F5" s="145">
        <v>45932.56527777778</v>
      </c>
      <c r="G5" s="142">
        <f ca="1">IFERROR(NOW()-F5,"-")</f>
        <v>9.3850115736131556E-2</v>
      </c>
      <c r="H5" s="145">
        <v>45932.600636574076</v>
      </c>
      <c r="I5" s="140" t="str">
        <f>IFERROR(VLOOKUP(D5,DB!A:F,6,0),"")</f>
        <v>Generator-SG</v>
      </c>
      <c r="J5" s="140" t="str">
        <f>IFERROR(VLOOKUP(D5,DB!A:G,7,0),"")</f>
        <v>Good</v>
      </c>
      <c r="K5" s="140" t="s">
        <v>39081</v>
      </c>
      <c r="L5" s="140" t="str">
        <f>IFERROR(VLOOKUP(D5,DB!A:I,9,0),"")</f>
        <v>Latis</v>
      </c>
    </row>
    <row r="6" spans="1:16383" ht="31.5" customHeight="1">
      <c r="A6" s="121"/>
      <c r="B6" s="140" t="str">
        <f>IFERROR(VLOOKUP(D6,DB!A:K,11,0),"")</f>
        <v/>
      </c>
      <c r="C6" s="140"/>
      <c r="D6" s="140"/>
      <c r="E6" s="140"/>
      <c r="F6" s="140"/>
      <c r="G6" s="140">
        <f ca="1">IFERROR(NOW()-F6,"-")</f>
        <v>45932.659127893516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45932.659127893516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45932.659127893516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45932.659127893516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45932.659127893516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45932.659127893516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45932.659127893516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45932.659127893516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45932.659127893516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45932.659127893516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45932.659127893516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45932.659127893516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45932.659127893516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45932.659127893516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45932.659127893516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45932.659127893516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45932.659127893516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45932.659127893516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45932.659127893516</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45932.659127893516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45932.659127893516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45932.659127893516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45932.659127893516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45932.659127893516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45932.659127893516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45932.659127893516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45932.659127893516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45932.659127893516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45932.659127893516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45932.659127893516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45932.659127893516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45932.659127893516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45932.659127893516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45932.659127893516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45932.659127893516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45932.659127893516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45932.659127893516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45932.659127893516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45932.659127893516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45932.659127893516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45932.659127893516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45932.659127893516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45932.659127893516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45932.659127893516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45932.659127893516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45932.659127893516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45932.659127893516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45932.659127893516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45932.659127893516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45932.659127893516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45932.659127893516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45932.659127893516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45932.659127893516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45932.659127893516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45932.659127893516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45932.659127893516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45932.659127893516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45932.659127893516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45932.659127893516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45932.659127893516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45932.659127893516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45932.659127893516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45932.659127893516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45932.659127893516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45932.659127893516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45932.659127893516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45932.659127893516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45932.659127893516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45932.659127893516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45932.659127893516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45932.659127893516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45932.659127893516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45932.659127893516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45932.659127893516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45932.659127893516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45932.659127893516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45932.659127893516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45932.659127893516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45932.659127893516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45932.659127893516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45932.659127893516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45932.659127893516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45932.659127893516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45932.659127893516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45932.659127893516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45932.659127893516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45932.659127893516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45932.659127893516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45932.659127893516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45932.659127893516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45932.659127893516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45932.659127893516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45932.659127893516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45932.659127893516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45932.659127893516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45932.659127893516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45932.659127893516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45932.659127893516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45932.659127893516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45932.659127893516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45932.659127893516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45932.659127893516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45932.659127893516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45932.659127893516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45932.659127893516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45932.659127893516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45932.659127893516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45932.659127893516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45932.659127893516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45932.659127893516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45932.659127893516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45932.659127893516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45932.659127893516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45932.659127893516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45932.659127893516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45932.659127893516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45932.659127893516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45932.659127893516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45932.659127893516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45932.659127893516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45932.659127893516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45932.659127893516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45932.659127893516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45932.659127893516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45932.659127893516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45932.659127893516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45932.659127893516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45932.659127893516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45932.659127893516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45932.659127893516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45932.659127893516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45932.659127893516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45932.659127893516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45932.659127893516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45932.659127893516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45932.659127893516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45932.659127893516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45932.659127893516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45932.659127893516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45932.659127893516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45932.659127893516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45932.659127893516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45932.659127893516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45932.659127893516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45932.659127893516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45932.659127893516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45932.659127893516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45932.659127893516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45932.659127893516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45932.659127893516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45932.659127893516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45932.659127893516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45932.659127893516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45932.659127893516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45932.659127893516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45932.659127893516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45932.659127893516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45932.659127893516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45932.659127893516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45932.659127893516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45932.659127893516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45932.659127893516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45932.659127893516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45932.659127893516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45932.659127893516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45932.659127893516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45932.659127893516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45932.659127893516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45932.659127893516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45932.659127893516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45932.659127893516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45932.659127893516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45932.659127893516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45932.659127893516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45932.659127893516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45932.659127893516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45932.659127893516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45932.659127893516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45932.659127893516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45932.659127893516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45932.659127893516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45932.659127893516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45932.659127893516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45932.659127893516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45932.659127893516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45932.659127893516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45932.659127893516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45932.659127893516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45932.659127893516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45932.659127893516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45932.659127893516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45932.659127893516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45932.659127893516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45932.659127893516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45932.659127893516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45932.659127893516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45932.659127893516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45932.659127893516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45932.659127893516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45932.659127893516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45932.659127893516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45932.659127893516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45932.659127893516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45932.659127893516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45932.659127893516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45932.659127893516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45932.659127893516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45932.659127893516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45932.659127893516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45932.659127893516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45932.659127893516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45932.659127893516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45932.659127893516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45932.659127893516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45932.659127893516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45932.659127893516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45932.659127893516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45932.659127893516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45932.659127893516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45932.659127893516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45932.659127893516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45932.659127893516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45932.659127893516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45932.659127893516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45932.659127893516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45932.659127893516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45932.659127893516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45932.659127893516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45932.659127893516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45932.659127893516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45932.659127893516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45932.659127893516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45932.659127893516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45932.659127893516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45932.659127893516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45932.659127893516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45932.659127893516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45932.659127893516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45932.659127893516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45932.659127893516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45932.659127893516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45932.659127893516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45932.659127893516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45932.659127893516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45932.659127893516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45932.659127893516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45932.659127893516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45932.659127893516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45932.659127893516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45932.659127893516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45932.659127893516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45932.659127893516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45932.659127893516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45932.659127893516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45932.659127893516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45932.659127893516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45932.659127893516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45932.659127893516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45932.659127893516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45932.659127893516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45932.659127893516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45932.659127893516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45932.659127893516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45932.659127893516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45932.659127893516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45932.659127893516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45932.659127893516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45932.659127893516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45932.659127893516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45932.659127893516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45932.659127893516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45932.659127893516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45932.659127893516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45932.659127893516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45932.659127893516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45932.659127893516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45932.659127893516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45932.659127893516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45932.659127893516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45932.659127893516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45932.659127893516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45932.659127893516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45932.659127893516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45932.659127893516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45932.659127893516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45932.659127893516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45932.659127893516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45932.659127893516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45932.659127893516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45932.659127893516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45932.659127893516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45932.659127893516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45932.659127893516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45932.659127893516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45932.659127893516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45932.659127893516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45932.659127893516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45932.659127893516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45932.659127893516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45932.659127893516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45932.659127893516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45932.659127893516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45932.659127893516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45932.659127893516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45932.659127893516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45932.659127893516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45932.659127893516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45932.659127893516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45932.659127893516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45932.659127893516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45932.659127893516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45932.659127893516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45932.659127893516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45932.659127893516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45932.659127893516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45932.659127893516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45932.659127893516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45932.659127893516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45932.659127893516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45932.659127893516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45932.659127893516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45932.659127893516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45932.659127893516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45932.659127893516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45932.659127893516</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