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165" documentId="13_ncr:1_{F6CB121F-512D-4AA6-A0C1-0FB36C537598}" xr6:coauthVersionLast="47" xr6:coauthVersionMax="47" xr10:uidLastSave="{3932B825-1AF7-4D15-997C-91FDB01720F1}"/>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 i="5"/>
  <c r="G2" i="5"/>
  <c r="G2" i="4"/>
  <c r="G4" i="5"/>
  <c r="J2" i="1"/>
  <c r="L2" i="1"/>
  <c r="L3" i="1"/>
  <c r="I3" i="1"/>
  <c r="G3" i="1"/>
  <c r="B3" i="1"/>
  <c r="J3" i="1"/>
  <c r="L3"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J3"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I3"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G3"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alcChain>
</file>

<file path=xl/sharedStrings.xml><?xml version="1.0" encoding="utf-8"?>
<sst xmlns="http://schemas.openxmlformats.org/spreadsheetml/2006/main" count="179045" uniqueCount="39108">
  <si>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</si>
  <si>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</si>
  <si>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</si>
  <si>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</si>
  <si>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</si>
  <si>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</si>
  <si>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</si>
  <si>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</si>
  <si>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</si>
  <si>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</si>
  <si>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</si>
  <si>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</si>
  <si>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</si>
  <si>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</si>
  <si>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</si>
  <si>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</si>
  <si>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</si>
  <si>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</si>
  <si>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</si>
  <si>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</si>
  <si>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</si>
  <si>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</si>
  <si>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</si>
  <si>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</si>
  <si>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</si>
  <si>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</si>
  <si>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</si>
  <si>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</si>
  <si>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</si>
  <si>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</si>
  <si>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</si>
  <si>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</si>
  <si>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</si>
  <si>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</si>
  <si>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</si>
  <si>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</si>
  <si>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</si>
  <si>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</si>
  <si>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</si>
  <si>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</si>
  <si>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</si>
  <si>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</si>
  <si>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</si>
  <si>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</si>
  <si>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</si>
  <si>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</si>
  <si>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</si>
  <si>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</si>
  <si>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</si>
  <si>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</si>
  <si>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</si>
  <si>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</si>
  <si>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</si>
  <si>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</si>
  <si>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</si>
  <si>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</si>
  <si>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</si>
  <si>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</si>
  <si>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</si>
  <si>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</si>
  <si>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</si>
  <si>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</si>
  <si>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</si>
  <si>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</si>
  <si>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</si>
  <si>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</si>
  <si>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</si>
  <si>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</si>
  <si>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</si>
  <si>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</si>
  <si>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</si>
  <si>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</si>
  <si>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</si>
  <si>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</si>
  <si>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</si>
  <si>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</si>
  <si>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</si>
  <si>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</si>
  <si>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</si>
  <si>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</si>
  <si>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</si>
  <si>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</si>
  <si>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</si>
  <si>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</si>
  <si>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</si>
  <si>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</si>
  <si>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</si>
  <si>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</si>
  <si>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</si>
  <si>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</si>
  <si>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</si>
  <si>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</si>
  <si>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</si>
  <si>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</si>
  <si>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</si>
  <si>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</si>
  <si>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</si>
  <si>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</si>
  <si>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</si>
  <si>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</si>
  <si>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</si>
  <si>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</si>
  <si>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</si>
  <si>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</si>
  <si>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</si>
  <si>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</si>
  <si>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</si>
  <si>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</si>
  <si>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</si>
  <si>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</si>
  <si>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</si>
  <si>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</si>
  <si>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</si>
  <si>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</si>
  <si>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</si>
  <si>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</si>
  <si>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</si>
  <si>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</si>
  <si>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</si>
  <si>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</si>
  <si>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</si>
  <si>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</si>
  <si>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</si>
  <si>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</si>
  <si>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</si>
  <si>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</si>
  <si>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</si>
  <si>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</si>
  <si>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</si>
  <si>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</si>
  <si>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</si>
  <si>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</si>
  <si>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</si>
  <si>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</si>
  <si>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</si>
  <si>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</si>
  <si>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</si>
  <si>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</si>
  <si>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</si>
  <si>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</si>
  <si>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</si>
  <si>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</si>
  <si>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</si>
  <si>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</si>
  <si>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</si>
  <si>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</si>
  <si>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</si>
  <si>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</si>
  <si>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</si>
  <si>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</si>
  <si>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</si>
  <si>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</si>
  <si>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</si>
  <si>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</si>
  <si>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</si>
  <si>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</si>
  <si>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</si>
  <si>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</si>
  <si>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</si>
  <si>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</si>
  <si>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</si>
  <si>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</si>
  <si>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</si>
  <si>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</si>
  <si>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</si>
  <si>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</si>
  <si>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</si>
  <si>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</si>
  <si>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</si>
  <si>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</si>
  <si>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</si>
  <si>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</si>
  <si>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</si>
  <si>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</si>
  <si>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</si>
  <si>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</si>
  <si>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</si>
  <si>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</si>
  <si>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</si>
  <si>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</si>
  <si>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</si>
  <si>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</si>
  <si>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</si>
  <si>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</si>
  <si>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</si>
  <si>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</si>
  <si>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</si>
  <si>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</si>
  <si>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</si>
  <si>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</si>
  <si>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</si>
  <si>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</si>
  <si>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</si>
  <si>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</si>
  <si>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</si>
  <si>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</si>
  <si>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</si>
  <si>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</si>
  <si>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</si>
  <si>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</si>
  <si>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</si>
  <si>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</si>
  <si>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</si>
  <si>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</si>
  <si>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</si>
  <si>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</si>
  <si>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</si>
  <si>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</si>
  <si>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</si>
  <si>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</si>
  <si>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</si>
  <si>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</si>
  <si>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</si>
  <si>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</si>
  <si>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</si>
  <si>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</si>
  <si>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</si>
  <si>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</si>
  <si>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</si>
  <si>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</si>
  <si>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</si>
  <si>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</si>
  <si>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</si>
  <si>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</si>
  <si>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</si>
  <si>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</si>
  <si>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</si>
  <si>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</si>
  <si>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</si>
  <si>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</si>
  <si>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</si>
  <si>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</si>
  <si>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</si>
  <si>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</si>
  <si>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</si>
  <si>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</si>
  <si>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</si>
  <si>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</si>
  <si>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</si>
  <si>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</si>
  <si>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</si>
  <si>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</si>
  <si>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</si>
  <si>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</si>
  <si>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</si>
  <si>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</si>
  <si>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</si>
  <si>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</si>
  <si>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</si>
  <si>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</si>
  <si>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</si>
  <si>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</si>
  <si>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</si>
  <si>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</si>
  <si>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</si>
  <si>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</si>
  <si>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</si>
  <si>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</si>
  <si>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</si>
  <si>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</si>
  <si>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</si>
  <si>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</si>
  <si>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</si>
  <si>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</si>
  <si>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</si>
  <si>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</si>
  <si>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</si>
  <si>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</si>
  <si>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</si>
  <si>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</si>
  <si>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</si>
  <si>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</si>
  <si>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</si>
  <si>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</si>
  <si>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</si>
  <si>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</si>
  <si>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</si>
  <si>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</si>
  <si>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</si>
  <si>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</si>
  <si>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</si>
  <si>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</si>
  <si>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</si>
  <si>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</si>
  <si>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</si>
  <si>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</si>
  <si>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</si>
  <si>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</si>
  <si>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</si>
  <si>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</si>
  <si>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</si>
  <si>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</si>
  <si>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</si>
  <si>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</si>
  <si>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</si>
  <si>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</si>
  <si>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</si>
  <si>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</si>
  <si>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</si>
  <si>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</si>
  <si>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</si>
  <si>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</si>
  <si>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</si>
  <si>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</si>
  <si>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</si>
  <si>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</si>
  <si>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</si>
  <si>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</si>
  <si>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</si>
  <si>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</si>
  <si>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</si>
  <si>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</si>
  <si>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</si>
  <si>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</si>
  <si>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</si>
  <si>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</si>
  <si>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</si>
  <si>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</si>
  <si>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</si>
  <si>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</si>
  <si>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</si>
  <si>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</si>
  <si>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</si>
  <si>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</si>
  <si>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</si>
  <si>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</si>
  <si>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</si>
  <si>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</si>
  <si>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</si>
  <si>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</si>
  <si>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</si>
  <si>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</si>
  <si>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</si>
  <si>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</si>
  <si>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</si>
  <si>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</si>
  <si>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</si>
  <si>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</si>
  <si>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</si>
  <si>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</si>
  <si>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</si>
  <si>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</si>
  <si>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</si>
  <si>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</si>
  <si>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</si>
  <si>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</si>
  <si>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</si>
  <si>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</si>
  <si>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</si>
  <si>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</si>
  <si>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</si>
  <si>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</si>
  <si>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</si>
  <si>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</si>
  <si>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</si>
  <si>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</si>
  <si>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</si>
  <si>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</si>
  <si>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</si>
  <si>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</si>
  <si>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</si>
  <si>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</si>
  <si>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</si>
  <si>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</si>
  <si>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</si>
  <si>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</si>
  <si>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</si>
  <si>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</si>
  <si>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</si>
  <si>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</si>
  <si>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</si>
  <si>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</si>
  <si>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</si>
  <si>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</si>
  <si>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</si>
  <si>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</si>
  <si>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</si>
  <si>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</si>
  <si>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</si>
  <si>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</si>
  <si>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</si>
  <si>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</si>
  <si>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</si>
  <si>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</si>
  <si>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</si>
  <si>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</si>
  <si>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</si>
  <si>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</si>
  <si>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</si>
  <si>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</si>
  <si>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</si>
  <si>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</si>
  <si>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</si>
  <si>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</si>
  <si>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</si>
  <si>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</si>
  <si>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</si>
  <si>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</si>
  <si>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</si>
  <si>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</si>
  <si>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</si>
  <si>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</si>
  <si>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</si>
  <si>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</si>
  <si>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</si>
  <si>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</si>
  <si>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</si>
  <si>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</si>
  <si>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</si>
  <si>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</si>
  <si>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</si>
  <si>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</si>
  <si>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</si>
  <si>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</si>
  <si>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</si>
  <si>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</si>
  <si>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</si>
  <si>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</si>
  <si>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</si>
  <si>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</si>
  <si>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</si>
  <si>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</si>
  <si>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</si>
  <si>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</si>
  <si>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</si>
  <si>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</si>
  <si>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</si>
  <si>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</si>
  <si>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</si>
  <si>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</si>
  <si>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</si>
  <si>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</si>
  <si>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</si>
  <si>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</si>
  <si>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</si>
  <si>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</si>
  <si>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</si>
  <si>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</si>
  <si>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</si>
  <si>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</si>
  <si>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</si>
  <si>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</si>
  <si>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</si>
  <si>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</si>
  <si>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</si>
  <si>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</si>
  <si>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</si>
  <si>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</si>
  <si>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</si>
  <si>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</si>
  <si>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</si>
  <si>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</si>
  <si>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</si>
  <si>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</si>
  <si>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</si>
  <si>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</si>
  <si>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</si>
  <si>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</si>
  <si>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</si>
  <si>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</si>
  <si>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</si>
  <si>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</si>
  <si>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</si>
  <si>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</si>
  <si>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</si>
  <si>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</si>
  <si>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</si>
  <si>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</si>
  <si>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</si>
  <si>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</si>
  <si>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</si>
  <si>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</si>
  <si>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</si>
  <si>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</si>
  <si>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</si>
  <si>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</si>
  <si>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</si>
  <si>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</si>
  <si>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</si>
  <si>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</si>
  <si>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</si>
  <si>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</si>
  <si>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</si>
  <si>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</si>
  <si>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</si>
  <si>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</si>
  <si>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</si>
  <si>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</si>
  <si>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</si>
  <si>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</si>
  <si>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</si>
  <si>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</si>
  <si>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</si>
  <si>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</si>
  <si>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</si>
  <si>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</si>
  <si>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</si>
  <si>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</si>
  <si>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</si>
  <si>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</si>
  <si>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</si>
  <si>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</si>
  <si>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</si>
  <si>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</si>
  <si>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</si>
  <si>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</si>
  <si>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</si>
  <si>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</si>
  <si>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</si>
  <si>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</si>
  <si>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</si>
  <si>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</si>
  <si>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</si>
  <si>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</si>
  <si>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</si>
  <si>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</si>
  <si>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</si>
  <si>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</si>
  <si>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</si>
  <si>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</si>
  <si>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</si>
  <si>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</si>
  <si>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</si>
  <si>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</si>
  <si>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</si>
  <si>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</si>
  <si>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</si>
  <si>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</si>
  <si>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</si>
  <si>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</si>
  <si>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</si>
  <si>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</si>
  <si>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</si>
  <si>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</si>
  <si>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</si>
  <si>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</si>
  <si>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</si>
  <si>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</si>
  <si>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</si>
  <si>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</si>
  <si>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</si>
  <si>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</si>
  <si>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</si>
  <si>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</si>
  <si>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</si>
  <si>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</si>
  <si>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</si>
  <si>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</si>
  <si>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</si>
  <si>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</si>
  <si>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</si>
  <si>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</si>
  <si>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</si>
  <si>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</si>
  <si>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</si>
  <si>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</si>
  <si>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</si>
  <si>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</si>
  <si>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</si>
  <si>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</si>
  <si>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</si>
  <si>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</si>
  <si>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</si>
  <si>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</si>
  <si>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</si>
  <si>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</si>
  <si>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</si>
  <si>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</si>
  <si>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</si>
  <si>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</si>
  <si>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</si>
  <si>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</si>
  <si>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</si>
  <si>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</si>
  <si>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</si>
  <si>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</si>
  <si>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</si>
  <si>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</si>
  <si>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</si>
  <si>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</si>
  <si>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</si>
  <si>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</si>
  <si>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</si>
  <si>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</si>
  <si>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</si>
  <si>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</si>
  <si>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</si>
  <si>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</si>
  <si>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</si>
  <si>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</si>
  <si>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</si>
  <si>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</si>
  <si>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</si>
  <si>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</si>
  <si>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</si>
  <si>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</si>
  <si>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</si>
  <si>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</si>
  <si>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</si>
  <si>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</si>
  <si>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</si>
  <si>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</si>
  <si>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</si>
  <si>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</si>
  <si>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</si>
  <si>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</si>
  <si>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</si>
  <si>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</si>
  <si>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</si>
  <si>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</si>
  <si>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</si>
  <si>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</si>
  <si>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</si>
  <si>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</si>
  <si>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</si>
  <si>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</si>
  <si>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</si>
  <si>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</si>
  <si>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</si>
  <si>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</si>
  <si>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</si>
  <si>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</si>
  <si>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</si>
  <si>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</si>
  <si>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</si>
  <si>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</si>
  <si>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</si>
  <si>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</si>
  <si>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</si>
  <si>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</si>
  <si>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</si>
  <si>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</si>
  <si>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</si>
  <si>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</si>
  <si>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</si>
  <si>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</si>
  <si>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</si>
  <si>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</si>
  <si>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</si>
  <si>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</si>
  <si>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</si>
  <si>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</si>
  <si>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</si>
  <si>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</si>
  <si>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</si>
  <si>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</si>
  <si>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</si>
  <si>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</si>
  <si>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</si>
  <si>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</si>
  <si>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</si>
  <si>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</si>
  <si>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</si>
  <si>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</si>
  <si>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</si>
  <si>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</si>
  <si>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</si>
  <si>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</si>
  <si>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</si>
  <si>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</si>
  <si>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</si>
  <si>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</si>
  <si>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</si>
  <si>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</si>
  <si>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</si>
  <si>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</si>
  <si>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</si>
  <si>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</si>
  <si>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</si>
  <si>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</si>
  <si>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</si>
  <si>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</si>
  <si>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</si>
  <si>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</si>
  <si>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</si>
  <si>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</si>
  <si>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</si>
  <si>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</si>
  <si>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</si>
  <si>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</si>
  <si>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</si>
  <si>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</si>
  <si>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</si>
  <si>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</si>
  <si>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</si>
  <si>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</si>
  <si>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</si>
  <si>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</si>
  <si>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</si>
  <si>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</si>
  <si>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</si>
  <si>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</si>
  <si>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</si>
  <si>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</si>
  <si>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</si>
  <si>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</si>
  <si>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</si>
  <si>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</si>
  <si>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</si>
  <si>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</si>
  <si>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</si>
  <si>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</si>
  <si>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</si>
  <si>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</si>
  <si>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</si>
  <si>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</si>
  <si>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</si>
  <si>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</si>
  <si>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</si>
  <si>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</si>
  <si>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</si>
  <si>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</si>
  <si>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</si>
  <si>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</si>
  <si>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</si>
  <si>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</si>
  <si>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</si>
  <si>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</si>
  <si>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</si>
  <si>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</si>
  <si>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</si>
  <si>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</si>
  <si>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</si>
  <si>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</si>
  <si>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</si>
  <si>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</si>
  <si>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</si>
  <si>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</si>
  <si>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</si>
  <si>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</si>
  <si>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</si>
  <si>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</si>
  <si>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</si>
  <si>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</si>
  <si>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</si>
  <si>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</si>
  <si>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</si>
  <si>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</si>
  <si>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</si>
  <si>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</si>
  <si>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</si>
  <si>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</si>
  <si>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</si>
  <si>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</si>
  <si>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</si>
  <si>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</si>
  <si>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</si>
  <si>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</si>
  <si>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</si>
  <si>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</si>
  <si>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</si>
  <si>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</si>
  <si>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</si>
  <si>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</si>
  <si>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</si>
  <si>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</si>
  <si>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</si>
  <si>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</si>
  <si>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</si>
  <si>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</si>
  <si>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</si>
  <si>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</si>
  <si>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</si>
  <si>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</si>
  <si>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</si>
  <si>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</si>
  <si>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</si>
  <si>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</si>
  <si>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</si>
  <si>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</si>
  <si>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</si>
  <si>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</si>
  <si>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</si>
  <si>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</si>
  <si>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</si>
  <si>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</si>
  <si>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</si>
  <si>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</si>
  <si>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</si>
  <si>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</si>
  <si>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</si>
  <si>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</si>
  <si>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</si>
  <si>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</si>
  <si>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</si>
  <si>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</si>
  <si>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</si>
  <si>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</si>
  <si>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</si>
  <si>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</si>
  <si>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</si>
  <si>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</si>
  <si>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</si>
  <si>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</si>
  <si>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</si>
  <si>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</si>
  <si>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</si>
  <si>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</si>
  <si>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</si>
  <si>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</si>
  <si>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</si>
  <si>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</si>
  <si>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</si>
  <si>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</si>
  <si>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</si>
  <si>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</si>
  <si>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</si>
  <si>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</si>
  <si>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</si>
  <si>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</si>
  <si>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</si>
  <si>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</si>
  <si>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</si>
  <si>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</si>
  <si>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</si>
  <si>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</si>
  <si>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</si>
  <si>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</si>
  <si>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</si>
  <si>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</si>
  <si>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</si>
  <si>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</si>
  <si>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</si>
  <si>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</si>
  <si>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</si>
  <si>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</si>
  <si>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</si>
  <si>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</si>
  <si>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</si>
  <si>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</si>
  <si>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</si>
  <si>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</si>
  <si>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</si>
  <si>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</si>
  <si>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</si>
  <si>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</si>
  <si>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</si>
  <si>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</si>
  <si>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</si>
  <si>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</si>
  <si>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</si>
  <si>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</si>
  <si>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</si>
  <si>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</si>
  <si>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</si>
  <si>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</si>
  <si>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</si>
  <si>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</si>
  <si>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</si>
  <si>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</si>
  <si>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</si>
  <si>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</si>
  <si>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</si>
  <si>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</si>
  <si>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</si>
  <si>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</si>
  <si>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</si>
  <si>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</si>
  <si>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</si>
  <si>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</si>
  <si>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</si>
  <si>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</si>
  <si>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</si>
  <si>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</si>
  <si>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</si>
  <si>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</si>
  <si>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</si>
  <si>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</si>
  <si>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</si>
  <si>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</si>
  <si>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</si>
  <si>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</si>
  <si>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</si>
  <si>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</si>
  <si>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</si>
  <si>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</si>
  <si>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</si>
  <si>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</si>
  <si>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</si>
  <si>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</si>
  <si>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</si>
  <si>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</si>
  <si>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</si>
  <si>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</si>
  <si>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</si>
  <si>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</si>
  <si>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</si>
  <si>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</si>
  <si>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</si>
  <si>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</si>
  <si>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</si>
  <si>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</si>
  <si>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</si>
  <si>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</si>
  <si>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</si>
  <si>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</si>
  <si>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</si>
  <si>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</si>
  <si>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</si>
  <si>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</si>
  <si>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</si>
  <si>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</si>
  <si>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</si>
  <si>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</si>
  <si>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</si>
  <si>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</si>
  <si>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</si>
  <si>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</si>
  <si>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</si>
  <si>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</si>
  <si>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</si>
  <si>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</si>
  <si>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</si>
  <si>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</si>
  <si>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</si>
  <si>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</si>
  <si>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</si>
  <si>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</si>
  <si>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</si>
  <si>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</si>
  <si>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</si>
  <si>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</si>
  <si>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</si>
  <si>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</si>
  <si>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</si>
  <si>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</si>
  <si>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</si>
  <si>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</si>
  <si>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</si>
  <si>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</si>
  <si>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</si>
  <si>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</si>
  <si>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</si>
  <si>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</si>
  <si>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</si>
  <si>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</si>
  <si>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</si>
  <si>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</si>
  <si>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</si>
  <si>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</si>
  <si>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</si>
  <si>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</si>
  <si>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</si>
  <si>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</si>
  <si>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</si>
  <si>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</si>
  <si>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</si>
  <si>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</si>
  <si>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</si>
  <si>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</si>
  <si>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</si>
  <si>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</si>
  <si>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</si>
  <si>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</si>
  <si>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</si>
  <si>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</si>
  <si>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</si>
  <si>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</si>
  <si>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</si>
  <si>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</si>
  <si>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</si>
  <si>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</si>
  <si>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</si>
  <si>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</si>
  <si>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</si>
  <si>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</si>
  <si>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</si>
  <si>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</si>
  <si>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</si>
  <si>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</si>
  <si>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</si>
  <si>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</si>
  <si>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</si>
  <si>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</si>
  <si>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</si>
  <si>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</si>
  <si>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</si>
  <si>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</si>
  <si>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</si>
  <si>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</si>
  <si>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</si>
  <si>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</si>
  <si>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</si>
  <si>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</si>
  <si>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</si>
  <si>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</si>
  <si>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</si>
  <si>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</si>
  <si>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</si>
  <si>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</si>
  <si>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</si>
  <si>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</si>
  <si>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</si>
  <si>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</si>
  <si>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</si>
  <si>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</si>
  <si>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</si>
  <si>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</si>
  <si>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</si>
  <si>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</si>
  <si>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</si>
  <si>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</si>
  <si>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</si>
  <si>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</si>
  <si>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</si>
  <si>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</si>
  <si>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</si>
  <si>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</si>
  <si>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</si>
  <si>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</si>
  <si>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</si>
  <si>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</si>
  <si>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</si>
  <si>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</si>
  <si>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</si>
  <si>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</si>
  <si>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</si>
  <si>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</si>
  <si>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</si>
  <si>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</si>
  <si>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</si>
  <si>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</si>
  <si>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</si>
  <si>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</si>
  <si>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</si>
  <si>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</si>
  <si>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</si>
  <si>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</si>
  <si>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</si>
  <si>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</si>
  <si>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</si>
  <si>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</si>
  <si>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</si>
  <si>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</si>
  <si>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</si>
  <si>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</si>
  <si>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</si>
  <si>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</si>
  <si>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</si>
  <si>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</si>
  <si>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</si>
  <si>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</si>
  <si>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</si>
  <si>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</si>
  <si>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</si>
  <si>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</si>
  <si>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</si>
  <si>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</si>
  <si>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</si>
  <si>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</si>
  <si>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</si>
  <si>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</si>
  <si>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</si>
  <si>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</si>
  <si>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</si>
  <si>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</si>
  <si>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</si>
  <si>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</si>
  <si>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</si>
  <si>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</si>
  <si>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</si>
  <si>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</si>
  <si>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</si>
  <si>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</si>
  <si>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</si>
  <si>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</si>
  <si>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</si>
  <si>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</si>
  <si>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</si>
  <si>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</si>
  <si>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</si>
  <si>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</si>
  <si>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</si>
  <si>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</si>
  <si>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</si>
  <si>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</si>
  <si>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</si>
  <si>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</si>
  <si>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</si>
  <si>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</si>
  <si>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</si>
  <si>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</si>
  <si>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</si>
  <si>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</si>
  <si>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</si>
  <si>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</si>
  <si>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</si>
  <si>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</si>
  <si>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</si>
  <si>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</si>
  <si>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</si>
  <si>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</si>
  <si>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</si>
  <si>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</si>
  <si>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</si>
  <si>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</si>
  <si>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</si>
  <si>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</si>
  <si>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</si>
  <si>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</si>
  <si>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</si>
  <si>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</si>
  <si>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</si>
  <si>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</si>
  <si>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</si>
  <si>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</si>
  <si>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</si>
  <si>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</si>
  <si>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</si>
  <si>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</si>
  <si>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</si>
  <si>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</si>
  <si>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</si>
  <si>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</si>
  <si>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</si>
  <si>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</si>
  <si>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</si>
  <si>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</si>
  <si>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</si>
  <si>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</si>
  <si>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</si>
  <si>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</si>
  <si>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</si>
  <si>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</si>
  <si>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</si>
  <si>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</si>
  <si>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</si>
  <si>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</si>
  <si>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</si>
  <si>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</si>
  <si>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</si>
  <si>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</si>
  <si>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</si>
  <si>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</si>
  <si>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</si>
  <si>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</si>
  <si>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</si>
  <si>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</si>
  <si>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</si>
  <si>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</si>
  <si>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</si>
  <si>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</si>
  <si>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</si>
  <si>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</si>
  <si>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</si>
  <si>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</si>
  <si>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</si>
  <si>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</si>
  <si>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</si>
  <si>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</si>
  <si>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</si>
  <si>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</si>
  <si>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</si>
  <si>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</si>
  <si>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</si>
  <si>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</si>
  <si>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</si>
  <si>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</si>
  <si>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</si>
  <si>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</si>
  <si>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</si>
  <si>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</si>
  <si>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</si>
  <si>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</si>
  <si>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</si>
  <si>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</si>
  <si>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</si>
  <si>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</si>
  <si>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</si>
  <si>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</si>
  <si>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</si>
  <si>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</si>
  <si>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</si>
  <si>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</si>
  <si>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</si>
  <si>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</si>
  <si>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</si>
  <si>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</si>
  <si>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</si>
  <si>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</si>
  <si>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</si>
  <si>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</si>
  <si>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</si>
  <si>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</si>
  <si>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</si>
  <si>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</si>
  <si>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</si>
  <si>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</si>
  <si>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</si>
  <si>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</si>
  <si>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</si>
  <si>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</si>
  <si>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</si>
  <si>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</si>
  <si>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</si>
  <si>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</si>
  <si>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</si>
  <si>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</si>
  <si>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</si>
  <si>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</si>
  <si>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</si>
  <si>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</si>
  <si>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</si>
  <si>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</si>
  <si>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</si>
  <si>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</si>
  <si>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</si>
  <si>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</si>
  <si>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</si>
  <si>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</si>
  <si>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</si>
  <si>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</si>
  <si>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</si>
  <si>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</si>
  <si>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</si>
  <si>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</si>
  <si>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</si>
  <si>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</si>
  <si>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</si>
  <si>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</si>
  <si>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</si>
  <si>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</si>
  <si>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</si>
  <si>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</si>
  <si>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</si>
  <si>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</si>
  <si>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</si>
  <si>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</si>
  <si>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</si>
  <si>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</si>
  <si>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</si>
  <si>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</si>
  <si>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</si>
  <si>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</si>
  <si>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</si>
  <si>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</si>
  <si>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</si>
  <si>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</si>
  <si>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</si>
  <si>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</si>
  <si>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</si>
  <si>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</si>
  <si>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</si>
  <si>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</si>
  <si>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</si>
  <si>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</si>
  <si>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</si>
  <si>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</si>
  <si>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</si>
  <si>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</si>
  <si>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</si>
  <si>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</si>
  <si>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</si>
  <si>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</si>
  <si>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</si>
  <si>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</si>
  <si>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</si>
  <si>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</si>
  <si>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</si>
  <si>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</si>
  <si>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</si>
  <si>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</si>
  <si>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</si>
  <si>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</si>
  <si>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</si>
  <si>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</si>
  <si>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</si>
  <si>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</si>
  <si>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</si>
  <si>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</si>
  <si>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</si>
  <si>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</si>
  <si>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</si>
  <si>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</si>
  <si>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</si>
  <si>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</si>
  <si>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</si>
  <si>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</si>
  <si>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</si>
  <si>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</si>
  <si>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</si>
  <si>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</si>
  <si>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</si>
  <si>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</si>
  <si>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</si>
  <si>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</si>
  <si>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</si>
  <si>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</si>
  <si>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</si>
  <si>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</si>
  <si>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</si>
  <si>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</si>
  <si>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</si>
  <si>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</si>
  <si>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</si>
  <si>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</si>
  <si>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</si>
  <si>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</si>
  <si>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</si>
  <si>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</si>
  <si>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</si>
  <si>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</si>
  <si>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</si>
  <si>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</si>
  <si>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</si>
  <si>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</si>
  <si>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</si>
  <si>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</si>
  <si>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</si>
  <si>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</si>
  <si>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</si>
  <si>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</si>
  <si>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</si>
  <si>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</si>
  <si>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</si>
  <si>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</si>
  <si>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</si>
  <si>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</si>
  <si>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</si>
  <si>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</si>
  <si>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</si>
  <si>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</si>
  <si>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</si>
  <si>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</si>
  <si>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</si>
  <si>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</si>
  <si>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</si>
  <si>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</si>
  <si>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</si>
  <si>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</si>
  <si>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</si>
  <si>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</si>
  <si>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</si>
  <si>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</si>
  <si>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</si>
  <si>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</si>
  <si>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</si>
  <si>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</si>
  <si>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</si>
  <si>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</si>
  <si>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</si>
  <si>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</si>
  <si>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</si>
  <si>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</si>
  <si>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</si>
  <si>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</si>
  <si>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</si>
  <si>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</si>
  <si>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</si>
  <si>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</si>
  <si>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</si>
  <si>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</si>
  <si>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</si>
  <si>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</si>
  <si>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</si>
  <si>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</si>
  <si>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</si>
  <si>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</si>
  <si>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</si>
  <si>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</si>
  <si>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</si>
  <si>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</si>
  <si>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</si>
  <si>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</si>
  <si>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</si>
  <si>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</si>
  <si>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</si>
  <si>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</si>
  <si>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</si>
  <si>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</si>
  <si>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</si>
  <si>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</si>
  <si>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</si>
  <si>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</si>
  <si>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</si>
  <si>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</si>
  <si>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</si>
  <si>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</si>
  <si>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</si>
  <si>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</si>
  <si>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</si>
  <si>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</si>
  <si>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</si>
  <si>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</si>
  <si>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</si>
  <si>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</si>
  <si>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</si>
  <si>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</si>
  <si>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</si>
  <si>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</si>
  <si>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</si>
  <si>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</si>
  <si>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</si>
  <si>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</si>
  <si>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</si>
  <si>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</si>
  <si>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</si>
  <si>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</si>
  <si>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</si>
  <si>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</si>
  <si>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</si>
  <si>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</si>
  <si>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</si>
  <si>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</si>
  <si>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</si>
  <si>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</si>
  <si>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</si>
  <si>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</si>
  <si>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</si>
  <si>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</si>
  <si>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</si>
  <si>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</si>
  <si>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</si>
  <si>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</si>
  <si>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</si>
  <si>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</si>
  <si>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</si>
  <si>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</si>
  <si>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</si>
  <si>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</si>
  <si>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</si>
  <si>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</si>
  <si>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</si>
  <si>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</si>
  <si>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</si>
  <si>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</si>
  <si>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</si>
  <si>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</si>
  <si>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</si>
  <si>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</si>
  <si>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</si>
  <si>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</si>
  <si>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</si>
  <si>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</si>
  <si>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</si>
  <si>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</si>
  <si>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</si>
  <si>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</si>
  <si>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</si>
  <si>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</si>
  <si>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</si>
  <si>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</si>
  <si>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</si>
  <si>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</si>
  <si>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</si>
  <si>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</si>
  <si>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</si>
  <si>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</si>
  <si>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</si>
  <si>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</si>
  <si>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</si>
  <si>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</si>
  <si>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</si>
  <si>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</si>
  <si>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</si>
  <si>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</si>
  <si>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</si>
  <si>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</si>
  <si>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</si>
  <si>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</si>
  <si>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</si>
  <si>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</si>
  <si>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</si>
  <si>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</si>
  <si>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</si>
  <si>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</si>
  <si>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</si>
  <si>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</si>
  <si>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</si>
  <si>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</si>
  <si>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</si>
  <si>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</si>
  <si>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</si>
  <si>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</si>
  <si>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</si>
  <si>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</si>
  <si>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</si>
  <si>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</si>
  <si>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</si>
  <si>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</si>
  <si>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</si>
  <si>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</si>
  <si>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</si>
  <si>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</si>
  <si>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</si>
  <si>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</si>
  <si>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</si>
  <si>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</si>
  <si>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</si>
  <si>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</si>
  <si>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</si>
  <si>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</si>
  <si>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</si>
  <si>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</si>
  <si>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</si>
  <si>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</si>
  <si>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</si>
  <si>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</si>
  <si>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</si>
  <si>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</si>
  <si>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</si>
  <si>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</si>
  <si>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</si>
  <si>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</si>
  <si>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</si>
  <si>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</si>
  <si>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</si>
  <si>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</si>
  <si>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</si>
  <si>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</si>
  <si>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</si>
  <si>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</si>
  <si>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</si>
  <si>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</si>
  <si>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</si>
  <si>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</si>
  <si>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</si>
  <si>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</si>
  <si>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</si>
  <si>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</si>
  <si>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</si>
  <si>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</si>
  <si>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</si>
  <si>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</si>
  <si>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</si>
  <si>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</si>
  <si>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</si>
  <si>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</si>
  <si>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</si>
  <si>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</si>
  <si>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</si>
  <si>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</si>
  <si>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</si>
  <si>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</si>
  <si>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</si>
  <si>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</si>
  <si>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</si>
  <si>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</si>
  <si>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</si>
  <si>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</si>
  <si>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</si>
  <si>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</si>
  <si>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</si>
  <si>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</si>
  <si>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</si>
  <si>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</si>
  <si>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</si>
  <si>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</si>
  <si>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</si>
  <si>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</si>
  <si>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</si>
  <si>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</si>
  <si>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</si>
  <si>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</si>
  <si>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</si>
  <si>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</si>
  <si>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</si>
  <si>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</si>
  <si>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</si>
  <si>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</si>
  <si>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</si>
  <si>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</si>
  <si>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</si>
  <si>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</si>
  <si>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</si>
  <si>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</si>
  <si>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</si>
  <si>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</si>
  <si>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</si>
  <si>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</si>
  <si>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</si>
  <si>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</si>
  <si>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</si>
  <si>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</si>
  <si>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</si>
  <si>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</si>
  <si>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</si>
  <si>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</si>
  <si>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</si>
  <si>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</si>
  <si>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</si>
  <si>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</si>
  <si>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</si>
  <si>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</si>
  <si>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</si>
  <si>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</si>
  <si>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</si>
  <si>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</si>
  <si>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</si>
  <si>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</si>
  <si>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</si>
  <si>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</si>
  <si>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</si>
  <si>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</si>
  <si>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</si>
  <si>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</si>
  <si>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</si>
  <si>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</si>
  <si>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</si>
  <si>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</si>
  <si>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</si>
  <si>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</si>
  <si>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</si>
  <si>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</si>
  <si>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</si>
  <si>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</si>
  <si>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</si>
  <si>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</si>
  <si>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</si>
  <si>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</si>
  <si>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</si>
  <si>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</si>
  <si>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</si>
  <si>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</si>
  <si>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</si>
  <si>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</si>
  <si>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</si>
  <si>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</si>
  <si>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</si>
  <si>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</si>
  <si>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</si>
  <si>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</si>
  <si>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</si>
  <si>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</si>
  <si>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</si>
  <si>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</si>
  <si>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</si>
  <si>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</si>
  <si>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</si>
  <si>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</si>
  <si>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</si>
  <si>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</si>
  <si>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</si>
  <si>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</si>
  <si>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</si>
  <si>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</si>
  <si>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</si>
  <si>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</si>
  <si>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</si>
  <si>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</si>
  <si>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</si>
  <si>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</si>
  <si>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</si>
  <si>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</si>
  <si>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</si>
  <si>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</si>
  <si>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</si>
  <si>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</si>
  <si>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</si>
  <si>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</si>
  <si>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</si>
  <si>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</si>
  <si>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</si>
  <si>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</si>
  <si>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</si>
  <si>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</si>
  <si>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</si>
  <si>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</si>
  <si>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</si>
  <si>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</si>
  <si>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</si>
  <si>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</si>
  <si>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</si>
  <si>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</si>
  <si>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</si>
  <si>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</si>
  <si>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</si>
  <si>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</si>
  <si>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</si>
  <si>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</si>
  <si>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</si>
  <si>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</si>
  <si>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</si>
  <si>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</si>
  <si>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</si>
  <si>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</si>
  <si>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</si>
  <si>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</si>
  <si>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</si>
  <si>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</si>
  <si>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</si>
  <si>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</si>
  <si>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</si>
  <si>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</si>
  <si>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</si>
  <si>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</si>
  <si>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</si>
  <si>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</si>
  <si>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</si>
  <si>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</si>
  <si>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</si>
  <si>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</si>
  <si>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</si>
  <si>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</si>
  <si>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</si>
  <si>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</si>
  <si>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</si>
  <si>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</si>
  <si>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</si>
  <si>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</si>
  <si>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</si>
  <si>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</si>
  <si>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</si>
  <si>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</si>
  <si>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</si>
  <si>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</si>
  <si>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</si>
  <si>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</si>
  <si>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</si>
  <si>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</si>
  <si>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</si>
  <si>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</si>
  <si>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</si>
  <si>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</si>
  <si>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</si>
  <si>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</si>
  <si>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</si>
  <si>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</si>
  <si>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</si>
  <si>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</si>
  <si>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</si>
  <si>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</si>
  <si>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</si>
  <si>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</si>
  <si>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</si>
  <si>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</si>
  <si>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</si>
  <si>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</si>
  <si>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</si>
  <si>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</si>
  <si>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</si>
  <si>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</si>
  <si>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</si>
  <si>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</si>
  <si>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</si>
  <si>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</si>
  <si>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</si>
  <si>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</si>
  <si>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</si>
  <si>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</si>
  <si>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</si>
  <si>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</si>
  <si>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</si>
  <si>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</si>
  <si>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</si>
  <si>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</si>
  <si>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</si>
  <si>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</si>
  <si>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</si>
  <si>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</si>
  <si>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</si>
  <si>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</si>
  <si>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</si>
  <si>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</si>
  <si>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</si>
  <si>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</si>
  <si>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</si>
  <si>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</si>
  <si>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</si>
  <si>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</si>
  <si>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</si>
  <si>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</si>
  <si>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</si>
  <si>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</si>
  <si>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</si>
  <si>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</si>
  <si>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</si>
  <si>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</si>
  <si>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</si>
  <si>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</si>
  <si>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</si>
  <si>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</si>
  <si>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</si>
  <si>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</si>
  <si>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</si>
  <si>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</si>
  <si>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</si>
  <si>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</si>
  <si>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</si>
  <si>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</si>
  <si>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</si>
  <si>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</si>
  <si>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</si>
  <si>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</si>
  <si>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</si>
  <si>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</si>
  <si>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</si>
  <si>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</si>
  <si>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</si>
  <si>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</si>
  <si>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</si>
  <si>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</si>
  <si>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</si>
  <si>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</si>
  <si>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</si>
  <si>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</si>
  <si>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</si>
  <si>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</si>
  <si>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</si>
  <si>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</si>
  <si>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</si>
  <si>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</si>
  <si>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</si>
  <si>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</si>
  <si>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</si>
  <si>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</si>
  <si>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</si>
  <si>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</si>
  <si>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</si>
  <si>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</si>
  <si>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</si>
  <si>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</si>
  <si>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</si>
  <si>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</si>
  <si>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</si>
  <si>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</si>
  <si>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</si>
  <si>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</si>
  <si>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</si>
  <si>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</si>
  <si>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</si>
  <si>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</si>
  <si>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</si>
  <si>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</si>
  <si>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</si>
  <si>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</si>
  <si>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</si>
  <si>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</si>
  <si>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</si>
  <si>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</si>
  <si>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</si>
  <si>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</si>
  <si>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</si>
  <si>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</si>
  <si>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</si>
  <si>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</si>
  <si>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</si>
  <si>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</si>
  <si>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</si>
  <si>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</si>
  <si>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</si>
  <si>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</si>
  <si>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</si>
  <si>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</si>
  <si>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</si>
  <si>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</si>
  <si>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</si>
  <si>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</si>
  <si>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</si>
  <si>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</si>
  <si>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</si>
  <si>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</si>
  <si>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</si>
  <si>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</si>
  <si>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</si>
  <si>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</si>
  <si>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</si>
  <si>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</si>
  <si>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</si>
  <si>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</si>
  <si>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</si>
  <si>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</si>
  <si>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</si>
  <si>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</si>
  <si>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</si>
  <si>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</si>
  <si>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</si>
  <si>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</si>
  <si>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</si>
  <si>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</si>
  <si>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</si>
  <si>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</si>
  <si>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</si>
  <si>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</si>
  <si>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</si>
  <si>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</si>
  <si>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</si>
  <si>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</si>
  <si>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</si>
  <si>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</si>
  <si>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</si>
  <si>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</si>
  <si>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</si>
  <si>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</si>
  <si>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</si>
  <si>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</si>
  <si>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</si>
  <si>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</si>
  <si>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</si>
  <si>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</si>
  <si>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</si>
  <si>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</si>
  <si>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</si>
  <si>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</si>
  <si>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</si>
  <si>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</si>
  <si>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</si>
  <si>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</si>
  <si>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</si>
  <si>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</si>
  <si>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</si>
  <si>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</si>
  <si>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</si>
  <si>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</si>
  <si>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</si>
  <si>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</si>
  <si>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</si>
  <si>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</si>
  <si>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</si>
  <si>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</si>
  <si>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</si>
  <si>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</si>
  <si>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</si>
  <si>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</si>
  <si>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</si>
  <si>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</si>
  <si>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</si>
  <si>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</si>
  <si>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</si>
  <si>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</si>
  <si>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</si>
  <si>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</si>
  <si>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</si>
  <si>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</si>
  <si>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</si>
  <si>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</si>
  <si>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</si>
  <si>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</si>
  <si>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</si>
  <si>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</si>
  <si>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</si>
  <si>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</si>
  <si>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</si>
  <si>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</si>
  <si>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</si>
  <si>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</si>
  <si>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</si>
  <si>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</si>
  <si>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</si>
  <si>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</si>
  <si>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</si>
  <si>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</si>
  <si>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</si>
  <si>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</si>
  <si>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</si>
  <si>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</si>
  <si>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</si>
  <si>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</si>
  <si>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</si>
  <si>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</si>
  <si>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</si>
  <si>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</si>
  <si>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</si>
  <si>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</si>
  <si>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</si>
  <si>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</si>
  <si>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</si>
  <si>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</si>
  <si>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</si>
  <si>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</si>
  <si>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</si>
  <si>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</si>
  <si>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</si>
  <si>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</si>
  <si>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</si>
  <si>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</si>
  <si>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</si>
  <si>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</si>
  <si>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</si>
  <si>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</si>
  <si>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</si>
  <si>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</si>
  <si>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</si>
  <si>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</si>
  <si>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</si>
  <si>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</si>
  <si>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</si>
  <si>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</si>
  <si>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</si>
  <si>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</si>
  <si>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</si>
  <si>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</si>
  <si>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</si>
  <si>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</si>
  <si>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</si>
  <si>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</si>
  <si>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</si>
  <si>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</si>
  <si>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</si>
  <si>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</si>
  <si>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</si>
  <si>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</si>
  <si>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</si>
  <si>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</si>
  <si>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</si>
  <si>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</si>
  <si>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</si>
  <si>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</si>
  <si>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</si>
  <si>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</si>
  <si>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</si>
  <si>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</si>
  <si>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</si>
  <si>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</si>
  <si>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</si>
  <si>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</si>
  <si>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</si>
  <si>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</si>
  <si>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</si>
  <si>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</si>
  <si>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</si>
  <si>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</si>
  <si>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</si>
  <si>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</si>
  <si>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</si>
  <si>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</si>
  <si>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</si>
  <si>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</si>
  <si>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</si>
  <si>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</si>
  <si>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</si>
  <si>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</si>
  <si>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</si>
  <si>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</si>
  <si>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</si>
  <si>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</si>
  <si>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</si>
  <si>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</si>
  <si>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</si>
  <si>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</si>
  <si>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</si>
  <si>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</si>
  <si>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</si>
  <si>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</si>
  <si>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</si>
  <si>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</si>
  <si>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</si>
  <si>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</si>
  <si>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</si>
  <si>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</si>
  <si>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</si>
  <si>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</si>
  <si>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</si>
  <si>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</si>
  <si>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</si>
  <si>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</si>
  <si>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</si>
  <si>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</si>
  <si>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</si>
  <si>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</si>
  <si>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</si>
  <si>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</si>
  <si>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</si>
  <si>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</si>
  <si>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</si>
  <si>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</si>
  <si>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</si>
  <si>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</si>
  <si>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</si>
  <si>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</si>
  <si>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</si>
  <si>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</si>
  <si>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</si>
  <si>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</si>
  <si>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</si>
  <si>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</si>
  <si>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</si>
  <si>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</si>
  <si>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</si>
  <si>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</si>
  <si>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</si>
  <si>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</si>
  <si>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</si>
  <si>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</si>
  <si>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</si>
  <si>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</si>
  <si>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</si>
  <si>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</si>
  <si>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</si>
  <si>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</si>
  <si>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</si>
  <si>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</si>
  <si>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</si>
  <si>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</si>
  <si>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</si>
  <si>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</si>
  <si>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</si>
  <si>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</si>
  <si>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</si>
  <si>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</si>
  <si>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</si>
  <si>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</si>
  <si>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</si>
  <si>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</si>
  <si>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</si>
  <si>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</si>
  <si>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</si>
  <si>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</si>
  <si>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</si>
  <si>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</si>
  <si>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</si>
  <si>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</si>
  <si>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</si>
  <si>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</si>
  <si>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</si>
  <si>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</si>
  <si>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</si>
  <si>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</si>
  <si>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</si>
  <si>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</si>
  <si>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</si>
  <si>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</si>
  <si>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</si>
  <si>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</si>
  <si>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</si>
  <si>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</si>
  <si>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</si>
  <si>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</si>
  <si>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</si>
  <si>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</si>
  <si>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</si>
  <si>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</si>
  <si>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</si>
  <si>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</si>
  <si>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</si>
  <si>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</si>
  <si>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</si>
  <si>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</si>
  <si>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</si>
  <si>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</si>
  <si>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</si>
  <si>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</si>
  <si>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</si>
  <si>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</si>
  <si>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</si>
  <si>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</si>
  <si>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</si>
  <si>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</si>
  <si>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</si>
  <si>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</si>
  <si>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</si>
  <si>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</si>
  <si>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</si>
  <si>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</si>
  <si>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</si>
  <si>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</si>
  <si>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</si>
  <si>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</si>
  <si>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</si>
  <si>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</si>
  <si>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</si>
  <si>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</si>
  <si>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</si>
  <si>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</si>
  <si>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</si>
  <si>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</si>
  <si>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</si>
  <si>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</si>
  <si>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</si>
  <si>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</si>
  <si>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</si>
  <si>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</si>
  <si>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</si>
  <si>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</si>
  <si>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</si>
  <si>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</si>
  <si>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</si>
  <si>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</si>
  <si>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</si>
  <si>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</si>
  <si>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</si>
  <si>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</si>
  <si>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</si>
  <si>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</si>
  <si>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</si>
  <si>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</si>
  <si>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</si>
  <si>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</si>
  <si>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</si>
  <si>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</si>
  <si>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</si>
  <si>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</si>
  <si>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</si>
  <si>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</si>
  <si>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</si>
  <si>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</si>
  <si>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</si>
  <si>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</si>
  <si>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</si>
  <si>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</si>
  <si>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</si>
  <si>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</si>
  <si>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</si>
  <si>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</si>
  <si>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</si>
  <si>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</si>
  <si>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</si>
  <si>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</si>
  <si>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</si>
  <si>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</si>
  <si>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</si>
  <si>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</si>
  <si>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</si>
  <si>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</si>
  <si>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</si>
  <si>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</si>
  <si>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</si>
  <si>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</si>
  <si>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</si>
  <si>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</si>
  <si>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</si>
  <si>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</si>
  <si>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</si>
  <si>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</si>
  <si>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</si>
  <si>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</si>
  <si>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</si>
  <si>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</si>
  <si>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</si>
  <si>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</si>
  <si>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</si>
  <si>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</si>
  <si>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</si>
  <si>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</si>
  <si>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</si>
  <si>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</si>
  <si>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</si>
  <si>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</si>
  <si>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</si>
  <si>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</si>
  <si>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</si>
  <si>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</si>
  <si>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</si>
  <si>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</si>
  <si>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</si>
  <si>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</si>
  <si>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</si>
  <si>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</si>
  <si>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</si>
  <si>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</si>
  <si>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</si>
  <si>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</si>
  <si>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</si>
  <si>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</si>
  <si>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</si>
  <si>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</si>
  <si>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</si>
  <si>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</si>
  <si>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</si>
  <si>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</si>
  <si>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</si>
  <si>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</si>
  <si>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</si>
  <si>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</si>
  <si>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</si>
  <si>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</si>
  <si>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</si>
  <si>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</si>
  <si>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</si>
  <si>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</si>
  <si>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</si>
  <si>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</si>
  <si>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</si>
  <si>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</si>
  <si>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</si>
  <si>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</si>
  <si>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</si>
  <si>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</si>
  <si>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</si>
  <si>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</si>
  <si>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</si>
  <si>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</si>
  <si>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</si>
  <si>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</si>
  <si>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</si>
  <si>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</si>
  <si>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</si>
  <si>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</si>
  <si>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</si>
  <si>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</si>
  <si>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</si>
  <si>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</si>
  <si>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</si>
  <si>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</si>
  <si>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</si>
  <si>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</si>
  <si>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</si>
  <si>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</si>
  <si>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</si>
  <si>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</si>
  <si>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</si>
  <si>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</si>
  <si>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</si>
  <si>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</si>
  <si>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</si>
  <si>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</si>
  <si>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</si>
  <si>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</si>
  <si>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</si>
  <si>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</si>
  <si>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</si>
  <si>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</si>
  <si>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</si>
  <si>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</si>
  <si>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</si>
  <si>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</si>
  <si>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</si>
  <si>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</si>
  <si>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</si>
  <si>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</si>
  <si>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</si>
  <si>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</si>
  <si>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</si>
  <si>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</si>
  <si>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</si>
  <si>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</si>
  <si>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</si>
  <si>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</si>
  <si>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</si>
  <si>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</si>
  <si>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</si>
  <si>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</si>
  <si>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</si>
  <si>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</si>
  <si>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</si>
  <si>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</si>
  <si>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</si>
  <si>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</si>
  <si>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</si>
  <si>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</si>
  <si>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</si>
  <si>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</si>
  <si>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</si>
  <si>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</si>
  <si>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</si>
  <si>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</si>
  <si>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</si>
  <si>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</si>
  <si>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</si>
  <si>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</si>
  <si>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</si>
  <si>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</si>
  <si>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</si>
  <si>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</si>
  <si>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</si>
  <si>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</si>
  <si>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</si>
  <si>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</si>
  <si>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</si>
  <si>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</si>
  <si>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</si>
  <si>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</si>
  <si>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</si>
  <si>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</si>
  <si>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</si>
  <si>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</si>
  <si>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</si>
  <si>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</si>
  <si>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</si>
  <si>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</si>
  <si>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</si>
  <si>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</si>
  <si>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</si>
  <si>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</si>
  <si>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</si>
  <si>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</si>
  <si>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</si>
  <si>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</si>
  <si>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</si>
  <si>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</si>
  <si>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</si>
  <si>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</si>
  <si>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</si>
  <si>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</si>
  <si>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</si>
  <si>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</si>
  <si>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</si>
  <si>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</si>
  <si>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</si>
  <si>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</si>
  <si>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</si>
  <si>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</si>
  <si>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</si>
  <si>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</si>
  <si>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</si>
  <si>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</si>
  <si>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</si>
  <si>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</si>
  <si>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</si>
  <si>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</si>
  <si>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</si>
  <si>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</si>
  <si>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</si>
  <si>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</si>
  <si>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</si>
  <si>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</si>
  <si>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</si>
  <si>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</si>
  <si>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</si>
  <si>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</si>
  <si>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</si>
  <si>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</si>
  <si>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</si>
  <si>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</si>
  <si>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</si>
  <si>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</si>
  <si>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</si>
  <si>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</si>
  <si>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</si>
  <si>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</si>
  <si>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</si>
  <si>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</si>
  <si>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</si>
  <si>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</si>
  <si>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</si>
  <si>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</si>
  <si>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</si>
  <si>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</si>
  <si>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</si>
  <si>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</si>
  <si>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</si>
  <si>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</si>
  <si>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</si>
  <si>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</si>
  <si>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</si>
  <si>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</si>
  <si>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</si>
  <si>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</si>
  <si>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</si>
  <si>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</si>
  <si>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</si>
  <si>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</si>
  <si>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</si>
  <si>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</si>
  <si>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</si>
  <si>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</si>
  <si>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</si>
  <si>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</si>
  <si>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</si>
  <si>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</si>
  <si>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</si>
  <si>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</si>
  <si>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</si>
  <si>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</si>
  <si>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</si>
  <si>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</si>
  <si>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</si>
  <si>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</si>
  <si>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</si>
  <si>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</si>
  <si>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</si>
  <si>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</si>
  <si>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</si>
  <si>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</si>
  <si>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</si>
  <si>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</si>
  <si>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</si>
  <si>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</si>
  <si>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</si>
  <si>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</si>
  <si>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</si>
  <si>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</si>
  <si>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</si>
  <si>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</si>
  <si>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</si>
  <si>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</si>
  <si>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</si>
  <si>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</si>
  <si>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</si>
  <si>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</si>
  <si>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</si>
  <si>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</si>
  <si>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</si>
  <si>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</si>
  <si>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</si>
  <si>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</si>
  <si>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</si>
  <si>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</si>
  <si>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</si>
  <si>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</si>
  <si>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</si>
  <si>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</si>
  <si>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</si>
  <si>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</si>
  <si>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</si>
  <si>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</si>
  <si>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</si>
  <si>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</si>
  <si>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</si>
  <si>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</si>
  <si>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</si>
  <si>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</si>
  <si>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</si>
  <si>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</si>
  <si>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</si>
  <si>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</si>
  <si>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</si>
  <si>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</si>
  <si>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</si>
  <si>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</si>
  <si>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</si>
  <si>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</si>
  <si>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</si>
  <si>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</si>
  <si>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</si>
  <si>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</si>
  <si>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</si>
  <si>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</si>
  <si>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</si>
  <si>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</si>
  <si>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</si>
  <si>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</si>
  <si>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</si>
  <si>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</si>
  <si>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</si>
  <si>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</si>
  <si>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</si>
  <si>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</si>
  <si>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</si>
  <si>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</si>
  <si>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</si>
  <si>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</si>
  <si>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</si>
  <si>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</si>
  <si>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</si>
  <si>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</si>
  <si>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</si>
  <si>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</si>
  <si>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</si>
  <si>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</si>
  <si>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</si>
  <si>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</si>
  <si>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</si>
  <si>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</si>
  <si>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</si>
  <si>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</si>
  <si>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</si>
  <si>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</si>
  <si>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</si>
  <si>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</si>
  <si>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</si>
  <si>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</si>
  <si>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</si>
  <si>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</si>
  <si>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</si>
  <si>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</si>
  <si>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</si>
  <si>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</si>
  <si>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</si>
  <si>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</si>
  <si>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</si>
  <si>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</si>
  <si>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</si>
  <si>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</si>
  <si>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</si>
  <si>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</si>
  <si>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</si>
  <si>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</si>
  <si>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</si>
  <si>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</si>
  <si>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</si>
  <si>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</si>
  <si>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</si>
  <si>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</si>
  <si>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</si>
  <si>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</si>
  <si>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</si>
  <si>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</si>
  <si>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</si>
  <si>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</si>
  <si>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</si>
  <si>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</si>
  <si>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</si>
  <si>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</si>
  <si>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</si>
  <si>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</si>
  <si>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</si>
  <si>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</si>
  <si>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</si>
  <si>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</si>
  <si>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</si>
  <si>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</si>
  <si>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</si>
  <si>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</si>
  <si>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</si>
  <si>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</si>
  <si>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</si>
  <si>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</si>
  <si>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</si>
  <si>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</si>
  <si>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</si>
  <si>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</si>
  <si>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</si>
  <si>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</si>
  <si>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</si>
  <si>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</si>
  <si>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</si>
  <si>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</si>
  <si>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</si>
  <si>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</si>
  <si>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</si>
  <si>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</si>
  <si>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</si>
  <si>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</si>
  <si>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</si>
  <si>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</si>
  <si>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</si>
  <si>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</si>
  <si>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</si>
  <si>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</si>
  <si>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</si>
  <si>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</si>
  <si>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</si>
  <si>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</si>
  <si>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</si>
  <si>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</si>
  <si>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</si>
  <si>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</si>
  <si>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</si>
  <si>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</si>
  <si>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</si>
  <si>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</si>
  <si>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</si>
  <si>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</si>
  <si>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</si>
  <si>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</si>
  <si>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</si>
  <si>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</si>
  <si>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</si>
  <si>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</si>
  <si>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</si>
  <si>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</si>
  <si>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</si>
  <si>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</si>
  <si>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</si>
  <si>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</si>
  <si>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</si>
  <si>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</si>
  <si>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</si>
  <si>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</si>
  <si>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</si>
  <si>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</si>
  <si>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</si>
  <si>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</si>
  <si>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</si>
  <si>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</si>
  <si>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</si>
  <si>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</si>
  <si>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</si>
  <si>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</si>
  <si>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</si>
  <si>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</si>
  <si>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</si>
  <si>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</si>
  <si>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</si>
  <si>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</si>
  <si>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</si>
  <si>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</si>
  <si>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</si>
  <si>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</si>
  <si>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</si>
  <si>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</si>
  <si>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</si>
  <si>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</si>
  <si>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</si>
  <si>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</si>
  <si>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</si>
  <si>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</si>
  <si>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</si>
  <si>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</si>
  <si>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</si>
  <si>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</si>
  <si>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</si>
  <si>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</si>
  <si>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</si>
  <si>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</si>
  <si>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</si>
  <si>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</si>
  <si>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</si>
  <si>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</si>
  <si>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</si>
  <si>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</si>
  <si>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</si>
  <si>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</si>
  <si>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</si>
  <si>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</si>
  <si>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</si>
  <si>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</si>
  <si>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</si>
  <si>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</si>
  <si>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</si>
  <si>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</si>
  <si>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</si>
  <si>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</si>
  <si>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</si>
  <si>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</si>
  <si>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</si>
  <si>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</si>
  <si>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</si>
  <si>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</si>
  <si>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</si>
  <si>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</si>
  <si>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</si>
  <si>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</si>
  <si>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</si>
  <si>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</si>
  <si>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</si>
  <si>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</si>
  <si>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</si>
  <si>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</si>
  <si>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</si>
  <si>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</si>
  <si>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</si>
  <si>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</si>
  <si>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</si>
  <si>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</si>
  <si>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</si>
  <si>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</si>
  <si>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</si>
  <si>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</si>
  <si>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</si>
  <si>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</si>
  <si>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</si>
  <si>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</si>
  <si>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</si>
  <si>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</si>
  <si>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</si>
  <si>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</si>
  <si>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</si>
  <si>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</si>
  <si>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</si>
  <si>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</si>
  <si>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</si>
  <si>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</si>
  <si>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</si>
  <si>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</si>
  <si>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</si>
  <si>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</si>
  <si>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</si>
  <si>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</si>
  <si>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</si>
  <si>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</si>
  <si>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</si>
  <si>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</si>
  <si>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</si>
  <si>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</si>
  <si>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</si>
  <si>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</si>
  <si>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</si>
  <si>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</si>
  <si>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</si>
  <si>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</si>
  <si>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</si>
  <si>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</si>
  <si>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</si>
  <si>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</si>
  <si>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</si>
  <si>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</si>
  <si>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</si>
  <si>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</si>
  <si>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</si>
  <si>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</si>
  <si>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</si>
  <si>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</si>
  <si>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</si>
  <si>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</si>
  <si>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</si>
  <si>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</si>
  <si>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</si>
  <si>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</si>
  <si>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</si>
  <si>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</si>
  <si>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</si>
  <si>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</si>
  <si>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</si>
  <si>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</si>
  <si>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</si>
  <si>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</si>
  <si>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</si>
  <si>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</si>
  <si>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</si>
  <si>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</si>
  <si>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</si>
  <si>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</si>
  <si>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</si>
  <si>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</si>
  <si>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</si>
  <si>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</si>
  <si>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</si>
  <si>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</si>
  <si>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</si>
  <si>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</si>
  <si>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</si>
  <si>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</si>
  <si>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</si>
  <si>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</si>
  <si>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</si>
  <si>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</si>
  <si>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</si>
  <si>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</si>
  <si>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</si>
  <si>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</si>
  <si>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</si>
  <si>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</si>
  <si>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</si>
  <si>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</si>
  <si>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</si>
  <si>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</si>
  <si>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</si>
  <si>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</si>
  <si>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</si>
  <si>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</si>
  <si>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</si>
  <si>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</si>
  <si>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</si>
  <si>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</si>
  <si>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</si>
  <si>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</si>
  <si>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</si>
  <si>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</si>
  <si>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</si>
  <si>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</si>
  <si>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</si>
  <si>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</si>
  <si>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</si>
  <si>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</si>
  <si>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</si>
  <si>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</si>
  <si>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</si>
  <si>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</si>
  <si>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</si>
  <si>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</si>
  <si>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</si>
  <si>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</si>
  <si>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</si>
  <si>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</si>
  <si>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</si>
  <si>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</si>
  <si>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</si>
  <si>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</si>
  <si>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</si>
  <si>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</si>
  <si>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</si>
  <si>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</si>
  <si>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</si>
  <si>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</si>
  <si>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</si>
  <si>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</si>
  <si>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</si>
  <si>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</si>
  <si>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</si>
  <si>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</si>
  <si>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</si>
  <si>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</si>
  <si>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</si>
  <si>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</si>
  <si>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</si>
  <si>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</si>
  <si>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</si>
  <si>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</si>
  <si>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</si>
  <si>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</si>
  <si>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</si>
  <si>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</si>
  <si>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</si>
  <si>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</si>
  <si>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</si>
  <si>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</si>
  <si>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</si>
  <si>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</si>
  <si>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</si>
  <si>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</si>
  <si>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</si>
  <si>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</si>
  <si>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</si>
  <si>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</si>
  <si>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</si>
  <si>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</si>
  <si>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</si>
  <si>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</si>
  <si>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</si>
  <si>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</si>
  <si>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</si>
  <si>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</si>
  <si>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</si>
  <si>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</si>
  <si>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</si>
  <si>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</si>
  <si>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</si>
  <si>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</si>
  <si>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</si>
  <si>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</si>
  <si>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</si>
  <si>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</si>
  <si>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</si>
  <si>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</si>
  <si>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</si>
  <si>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</si>
  <si>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</si>
  <si>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</si>
  <si>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</si>
  <si>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</si>
  <si>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</si>
  <si>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</si>
  <si>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</si>
  <si>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</si>
  <si>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</si>
  <si>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</si>
  <si>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</si>
  <si>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</si>
  <si>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</si>
  <si>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</si>
  <si>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</si>
  <si>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</si>
  <si>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</si>
  <si>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</si>
  <si>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</si>
  <si>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</si>
  <si>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</si>
  <si>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</si>
  <si>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</si>
  <si>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</si>
  <si>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</si>
  <si>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</si>
  <si>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</si>
  <si>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</si>
  <si>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</si>
  <si>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</si>
  <si>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</si>
  <si>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</si>
  <si>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</si>
  <si>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</si>
  <si>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</si>
  <si>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</si>
  <si>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</si>
  <si>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</si>
  <si>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</si>
  <si>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</si>
  <si>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</si>
  <si>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</si>
  <si>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</si>
  <si>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</si>
  <si>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</si>
  <si>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</si>
  <si>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</si>
  <si>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</si>
  <si>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</si>
  <si>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</si>
  <si>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</si>
  <si>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</si>
  <si>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</si>
  <si>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</si>
  <si>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</si>
  <si>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</si>
  <si>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</si>
  <si>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</si>
  <si>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</si>
  <si>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</si>
  <si>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</si>
  <si>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</si>
  <si>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</si>
  <si>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</si>
  <si>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</si>
  <si>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</si>
  <si>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</si>
  <si>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</si>
  <si>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</si>
  <si>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</si>
  <si>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</si>
  <si>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</si>
  <si>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</si>
  <si>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</si>
  <si>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</si>
  <si>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</si>
  <si>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</si>
  <si>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</si>
  <si>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</si>
  <si>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</si>
  <si>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</si>
  <si>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</si>
  <si>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</si>
  <si>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</si>
  <si>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</si>
  <si>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</si>
  <si>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</si>
  <si>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</si>
  <si>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</si>
  <si>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</si>
  <si>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</si>
  <si>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</si>
  <si>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</si>
  <si>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</si>
  <si>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</si>
  <si>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</si>
  <si>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</si>
  <si>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</si>
  <si>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</si>
  <si>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</si>
  <si>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</si>
  <si>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</si>
  <si>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</si>
  <si>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</si>
  <si>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</si>
  <si>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</si>
  <si>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</si>
  <si>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</si>
  <si>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</si>
  <si>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</si>
  <si>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</si>
  <si>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</si>
  <si>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</si>
  <si>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</si>
  <si>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</si>
  <si>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</si>
  <si>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</si>
  <si>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</si>
  <si>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</si>
  <si>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</si>
  <si>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</si>
  <si>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</si>
  <si>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</si>
  <si>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</si>
  <si>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</si>
  <si>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</si>
  <si>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</si>
  <si>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</si>
  <si>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</si>
  <si>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</si>
  <si>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</si>
  <si>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</si>
  <si>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</si>
  <si>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</si>
  <si>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</si>
  <si>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</si>
  <si>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</si>
  <si>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</si>
  <si>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</si>
  <si>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</si>
  <si>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</si>
  <si>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</si>
  <si>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</si>
  <si>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</si>
  <si>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</si>
  <si>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</si>
  <si>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</si>
  <si>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</si>
  <si>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</si>
  <si>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</si>
  <si>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</si>
  <si>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</si>
  <si>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</si>
  <si>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</si>
  <si>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</si>
  <si>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</si>
  <si>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</si>
  <si>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</si>
  <si>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</si>
  <si>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</si>
  <si>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</si>
  <si>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</si>
  <si>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</si>
  <si>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</si>
  <si>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</si>
  <si>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</si>
  <si>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</si>
  <si>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</si>
  <si>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</si>
  <si>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</si>
  <si>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</si>
  <si>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</si>
  <si>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</si>
  <si>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</si>
  <si>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</si>
  <si>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</si>
  <si>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</si>
  <si>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</si>
  <si>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</si>
  <si>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</si>
  <si>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</si>
  <si>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</si>
  <si>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</si>
  <si>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</si>
  <si>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</si>
  <si>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</si>
  <si>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</si>
  <si>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</si>
  <si>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</si>
  <si>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</si>
  <si>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</si>
  <si>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</si>
  <si>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</si>
  <si>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</si>
  <si>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</si>
  <si>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</si>
  <si>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</si>
  <si>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</si>
  <si>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</si>
  <si>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</si>
  <si>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</si>
  <si>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</si>
  <si>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</si>
  <si>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</si>
  <si>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</si>
  <si>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</si>
  <si>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</si>
  <si>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</si>
  <si>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</si>
  <si>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</si>
  <si>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</si>
  <si>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</si>
  <si>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</si>
  <si>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</si>
  <si>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</si>
  <si>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</si>
  <si>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</si>
  <si>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</si>
  <si>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</si>
  <si>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</si>
  <si>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</si>
  <si>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</si>
  <si>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</si>
  <si>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</si>
  <si>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</si>
  <si>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</si>
  <si>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</si>
  <si>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</si>
  <si>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</si>
  <si>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</si>
  <si>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</si>
  <si>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</si>
  <si>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</si>
  <si>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</si>
  <si>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</si>
  <si>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</si>
  <si>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</si>
  <si>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</si>
  <si>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</si>
  <si>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</si>
  <si>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</si>
  <si>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</si>
  <si>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</si>
  <si>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</si>
  <si>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</si>
  <si>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</si>
  <si>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</si>
  <si>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</si>
  <si>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</si>
  <si>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</si>
  <si>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</si>
  <si>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</si>
  <si>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</si>
  <si>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</si>
  <si>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</si>
  <si>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</si>
  <si>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</si>
  <si>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</si>
  <si>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</si>
  <si>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</si>
  <si>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</si>
  <si>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</si>
  <si>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</si>
  <si>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</si>
  <si>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</si>
  <si>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</si>
  <si>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</si>
  <si>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</si>
  <si>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</si>
  <si>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</si>
  <si>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</si>
  <si>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</si>
  <si>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</si>
  <si>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</si>
  <si>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</si>
  <si>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</si>
  <si>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</si>
  <si>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</si>
  <si>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</si>
  <si>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</si>
  <si>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</si>
  <si>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</si>
  <si>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</si>
  <si>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</si>
  <si>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</si>
  <si>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</si>
  <si>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</si>
  <si>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</si>
  <si>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</si>
  <si>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</si>
  <si>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</si>
  <si>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</si>
  <si>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</si>
  <si>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</si>
  <si>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</si>
  <si>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</si>
  <si>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</si>
  <si>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</si>
  <si>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</si>
  <si>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</si>
  <si>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</si>
  <si>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</si>
  <si>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</si>
  <si>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</si>
  <si>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</si>
  <si>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</si>
  <si>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</si>
  <si>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</si>
  <si>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</si>
  <si>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</si>
  <si>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</si>
  <si>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</si>
  <si>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</si>
  <si>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</si>
  <si>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</si>
  <si>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</si>
  <si>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</si>
  <si>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</si>
  <si>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</si>
  <si>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</si>
  <si>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</si>
  <si>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</si>
  <si>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</si>
  <si>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</si>
  <si>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</si>
  <si>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</si>
  <si>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</si>
  <si>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</si>
  <si>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</si>
  <si>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</si>
  <si>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</si>
  <si>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</si>
  <si>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</si>
  <si>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</si>
  <si>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</si>
  <si>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</si>
  <si>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</si>
  <si>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</si>
  <si>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</si>
  <si>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</si>
  <si>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</si>
  <si>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</si>
  <si>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</si>
  <si>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</si>
  <si>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</si>
  <si>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</si>
  <si>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</si>
  <si>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</si>
  <si>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</si>
  <si>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</si>
  <si>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</si>
  <si>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</si>
  <si>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</si>
  <si>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</si>
  <si>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</si>
  <si>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</si>
  <si>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</si>
  <si>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</si>
  <si>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</si>
  <si>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</si>
  <si>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</si>
  <si>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</si>
  <si>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</si>
  <si>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</si>
  <si>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</si>
  <si>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</si>
  <si>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</si>
  <si>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</si>
  <si>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</si>
  <si>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</si>
  <si>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</si>
  <si>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</si>
  <si>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</si>
  <si>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</si>
  <si>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</si>
  <si>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</si>
  <si>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</si>
  <si>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</si>
  <si>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</si>
  <si>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</si>
  <si>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</si>
  <si>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</si>
  <si>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</si>
  <si>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</si>
  <si>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</si>
  <si>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</si>
  <si>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</si>
  <si>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</si>
  <si>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</si>
  <si>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</si>
  <si>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</si>
  <si>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</si>
  <si>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</si>
  <si>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</si>
  <si>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</si>
  <si>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</si>
  <si>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</si>
  <si>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</si>
  <si>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</si>
  <si>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</si>
  <si>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</si>
  <si>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</si>
  <si>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</si>
  <si>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</si>
  <si>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</si>
  <si>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</si>
  <si>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</si>
  <si>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</si>
  <si>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</si>
  <si>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</si>
  <si>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</si>
  <si>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</si>
  <si>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</si>
  <si>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</si>
  <si>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</si>
  <si>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</si>
  <si>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</si>
  <si>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</si>
  <si>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</si>
  <si>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</si>
  <si>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</si>
  <si>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</si>
  <si>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</si>
  <si>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</si>
  <si>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</si>
  <si>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</si>
  <si>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</si>
  <si>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</si>
  <si>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</si>
  <si>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</si>
  <si>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</si>
  <si>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</si>
  <si>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</si>
  <si>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</si>
  <si>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</si>
  <si>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</si>
  <si>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</si>
  <si>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</si>
  <si>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</si>
  <si>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</si>
  <si>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</si>
  <si>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</si>
  <si>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</si>
  <si>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</si>
  <si>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</si>
  <si>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</si>
  <si>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</si>
  <si>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</si>
  <si>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</si>
  <si>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</si>
  <si>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</si>
  <si>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</si>
  <si>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</si>
  <si>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</si>
  <si>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</si>
  <si>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</si>
  <si>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</si>
  <si>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</si>
  <si>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</si>
  <si>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</si>
  <si>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</si>
  <si>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</si>
  <si>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</si>
  <si>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</si>
  <si>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</si>
  <si>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</si>
  <si>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</si>
  <si>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</si>
  <si>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</si>
  <si>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</si>
  <si>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</si>
  <si>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</si>
  <si>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</si>
  <si>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</si>
  <si>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</si>
  <si>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</si>
  <si>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</si>
  <si>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</si>
  <si>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</si>
  <si>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</si>
  <si>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</si>
  <si>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</si>
  <si>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</si>
  <si>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</si>
  <si>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</si>
  <si>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</si>
  <si>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</si>
  <si>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</si>
  <si>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</si>
  <si>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</si>
  <si>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</si>
  <si>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</si>
  <si>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</si>
  <si>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</si>
  <si>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</si>
  <si>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</si>
  <si>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</si>
  <si>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</si>
  <si>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</si>
  <si>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</si>
  <si>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</si>
  <si>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</si>
  <si>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</si>
  <si>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</si>
  <si>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</si>
  <si>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</si>
  <si>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</si>
  <si>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</si>
  <si>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</si>
  <si>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</si>
  <si>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</si>
  <si>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</si>
  <si>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</si>
  <si>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</si>
  <si>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</si>
  <si>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</si>
  <si>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</si>
  <si>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</si>
  <si>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</si>
  <si>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</si>
  <si>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</si>
  <si>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</si>
  <si>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</si>
  <si>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</si>
  <si>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</si>
  <si>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</si>
  <si>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</si>
  <si>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</si>
  <si>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</si>
  <si>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</si>
  <si>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</si>
  <si>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</si>
  <si>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</si>
  <si>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</si>
  <si>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</si>
  <si>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</si>
  <si>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</si>
  <si>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</si>
  <si>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</si>
  <si>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</si>
  <si>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</si>
  <si>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</si>
  <si>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</si>
  <si>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</si>
  <si>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</si>
  <si>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</si>
  <si>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</si>
  <si>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</si>
  <si>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</si>
  <si>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</si>
  <si>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</si>
  <si>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</si>
  <si>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</si>
  <si>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</si>
  <si>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</si>
  <si>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</si>
  <si>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</si>
  <si>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</si>
  <si>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</si>
  <si>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</si>
  <si>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</si>
  <si>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</si>
  <si>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</si>
  <si>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</si>
  <si>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</si>
  <si>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</si>
  <si>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</si>
  <si>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</si>
  <si>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</si>
  <si>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</si>
  <si>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</si>
  <si>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</si>
  <si>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</si>
  <si>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</si>
  <si>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</si>
  <si>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</si>
  <si>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</si>
  <si>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</si>
  <si>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</si>
  <si>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</si>
  <si>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</si>
  <si>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</si>
  <si>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</si>
  <si>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</si>
  <si>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</si>
  <si>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</si>
  <si>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</si>
  <si>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</si>
  <si>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</si>
  <si>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</si>
  <si>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</si>
  <si>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</si>
  <si>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</si>
  <si>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</si>
  <si>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</si>
  <si>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</si>
  <si>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</si>
  <si>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</si>
  <si>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</si>
  <si>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</si>
  <si>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</si>
  <si>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</si>
  <si>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</si>
  <si>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</si>
  <si>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</si>
  <si>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</si>
  <si>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</si>
  <si>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</si>
  <si>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</si>
  <si>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</si>
  <si>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</si>
  <si>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</si>
  <si>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</si>
  <si>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</si>
  <si>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</si>
  <si>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</si>
  <si>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</si>
  <si>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</si>
  <si>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</si>
  <si>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</si>
  <si>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</si>
  <si>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</si>
  <si>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</si>
  <si>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</si>
  <si>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</si>
  <si>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</si>
  <si>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</si>
  <si>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</si>
  <si>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</si>
  <si>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</si>
  <si>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</si>
  <si>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</si>
  <si>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</si>
  <si>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</si>
  <si>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</si>
  <si>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</si>
  <si>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</si>
  <si>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</si>
  <si>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</si>
  <si>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</si>
  <si>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</si>
  <si>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</si>
  <si>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</si>
  <si>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</si>
  <si>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</si>
  <si>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</si>
  <si>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</si>
  <si>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</si>
  <si>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</si>
  <si>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</si>
  <si>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</si>
  <si>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</si>
  <si>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</si>
  <si>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</si>
  <si>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</si>
  <si>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</si>
  <si>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</si>
  <si>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</si>
  <si>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</si>
  <si>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</si>
  <si>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</si>
  <si>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</si>
  <si>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</si>
  <si>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</si>
  <si>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</si>
  <si>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</si>
  <si>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</si>
  <si>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</si>
  <si>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</si>
  <si>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</si>
  <si>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</si>
  <si>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</si>
  <si>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</si>
  <si>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</si>
  <si>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</si>
  <si>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</si>
  <si>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</si>
  <si>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</si>
  <si>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</si>
  <si>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</si>
  <si>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</si>
  <si>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</si>
  <si>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</si>
  <si>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</si>
  <si>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</si>
  <si>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</si>
  <si>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</si>
  <si>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</si>
  <si>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</si>
  <si>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</si>
  <si>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</si>
  <si>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</si>
  <si>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</si>
  <si>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</si>
  <si>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</si>
  <si>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</si>
  <si>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</si>
  <si>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</si>
  <si>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</si>
  <si>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</si>
  <si>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</si>
  <si>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</si>
  <si>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</si>
  <si>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</si>
  <si>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</si>
  <si>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</si>
  <si>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</si>
  <si>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</si>
  <si>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</si>
  <si>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</si>
  <si>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</si>
  <si>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</si>
  <si>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</si>
  <si>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</si>
  <si>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</si>
  <si>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</si>
  <si>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</si>
  <si>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</si>
  <si>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</si>
  <si>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</si>
  <si>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</si>
  <si>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</si>
  <si>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</si>
  <si>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</si>
  <si>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</si>
  <si>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</si>
  <si>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</si>
  <si>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</si>
  <si>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</si>
  <si>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</si>
  <si>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</si>
  <si>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</si>
  <si>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</si>
  <si>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</si>
  <si>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</si>
  <si>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</si>
  <si>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</si>
  <si>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</si>
  <si>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</si>
  <si>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</si>
  <si>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</si>
  <si>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</si>
  <si>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</si>
  <si>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</si>
  <si>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</si>
  <si>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</si>
  <si>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</si>
  <si>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</si>
  <si>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</si>
  <si>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</si>
  <si>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</si>
  <si>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</si>
  <si>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</si>
  <si>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</si>
  <si>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</si>
  <si>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</si>
  <si>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</si>
  <si>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</si>
  <si>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</si>
  <si>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</si>
  <si>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</si>
  <si>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</si>
  <si>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</si>
  <si>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</si>
  <si>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</si>
  <si>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</si>
  <si>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</si>
  <si>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</si>
  <si>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</si>
  <si>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</si>
  <si>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</si>
  <si>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</si>
  <si>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</si>
  <si>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</si>
  <si>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</si>
  <si>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</si>
  <si>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</si>
  <si>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</si>
  <si>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</si>
  <si>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</si>
  <si>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</si>
  <si>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</si>
  <si>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</si>
  <si>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</si>
  <si>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</si>
  <si>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</si>
  <si>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</si>
  <si>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</si>
  <si>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</si>
  <si>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</si>
  <si>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</si>
  <si>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</si>
  <si>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</si>
  <si>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</si>
  <si>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</si>
  <si>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</si>
  <si>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</si>
  <si>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</si>
  <si>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</si>
  <si>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</si>
  <si>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</si>
  <si>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</si>
  <si>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</si>
  <si>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</si>
  <si>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</si>
  <si>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</si>
  <si>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</si>
  <si>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</si>
  <si>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</si>
  <si>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</si>
  <si>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</si>
  <si>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</si>
  <si>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</si>
  <si>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</si>
  <si>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</si>
  <si>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</si>
  <si>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</si>
  <si>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</si>
  <si>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</si>
  <si>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</si>
  <si>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</si>
  <si>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</si>
  <si>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</si>
  <si>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</si>
  <si>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</si>
  <si>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</si>
  <si>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</si>
  <si>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</si>
  <si>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</si>
  <si>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</si>
  <si>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</si>
  <si>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</si>
  <si>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</si>
  <si>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</si>
  <si>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</si>
  <si>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</si>
  <si>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</si>
  <si>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</si>
  <si>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</si>
  <si>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</si>
  <si>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</si>
  <si>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</si>
  <si>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</si>
  <si>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</si>
  <si>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</si>
  <si>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</si>
  <si>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</si>
  <si>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</si>
  <si>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</si>
  <si>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</si>
  <si>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</si>
  <si>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</si>
  <si>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</si>
  <si>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</si>
  <si>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</si>
  <si>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</si>
  <si>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</si>
  <si>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</si>
  <si>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</si>
  <si>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</si>
  <si>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</si>
  <si>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</si>
  <si>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</si>
  <si>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</si>
  <si>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</si>
  <si>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</si>
  <si>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</si>
  <si>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</si>
  <si>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</si>
  <si>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</si>
  <si>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</si>
  <si>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</si>
  <si>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</si>
  <si>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</si>
  <si>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</si>
  <si>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</si>
  <si>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</si>
  <si>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</si>
  <si>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</si>
  <si>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</si>
  <si>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</si>
  <si>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</si>
  <si>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</si>
  <si>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</si>
  <si>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</si>
  <si>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</si>
  <si>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</si>
  <si>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</si>
  <si>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</si>
  <si>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</si>
  <si>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</si>
  <si>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</si>
  <si>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</si>
  <si>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</si>
  <si>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</si>
  <si>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</si>
  <si>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</si>
  <si>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</si>
  <si>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</si>
  <si>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</si>
  <si>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</si>
  <si>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</si>
  <si>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</si>
  <si>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</si>
  <si>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</si>
  <si>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</si>
  <si>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</si>
  <si>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</si>
  <si>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</si>
  <si>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</si>
  <si>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</si>
  <si>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</si>
  <si>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</si>
  <si>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</si>
  <si>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</si>
  <si>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</si>
  <si>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</si>
  <si>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</si>
  <si>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</si>
  <si>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</si>
  <si>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</si>
  <si>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</si>
  <si>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</si>
  <si>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</si>
  <si>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</si>
  <si>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</si>
  <si>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</si>
  <si>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</si>
  <si>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</si>
  <si>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</si>
  <si>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</si>
  <si>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</si>
  <si>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</si>
  <si>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</si>
  <si>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</si>
  <si>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</si>
  <si>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</si>
  <si>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</si>
  <si>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</si>
  <si>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</si>
  <si>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</si>
  <si>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</si>
  <si>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</si>
  <si>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</si>
  <si>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</si>
  <si>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</si>
  <si>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</si>
  <si>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</si>
  <si>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</si>
  <si>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</si>
  <si>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</si>
  <si>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</si>
  <si>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</si>
  <si>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</si>
  <si>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</si>
  <si>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</si>
  <si>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</si>
  <si>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</si>
  <si>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</si>
  <si>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</si>
  <si>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</si>
  <si>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</si>
  <si>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</si>
  <si>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</si>
  <si>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</si>
  <si>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</si>
  <si>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</si>
  <si>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</si>
  <si>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</si>
  <si>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</si>
  <si>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</si>
  <si>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</si>
  <si>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</si>
  <si>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</si>
  <si>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</si>
  <si>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</si>
  <si>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</si>
  <si>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</si>
  <si>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</si>
  <si>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</si>
  <si>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</si>
  <si>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</si>
  <si>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</si>
  <si>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</si>
  <si>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</si>
  <si>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</si>
  <si>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</si>
  <si>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</si>
  <si>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</si>
  <si>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</si>
  <si>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</si>
  <si>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</si>
  <si>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</si>
  <si>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</si>
  <si>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</si>
  <si>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</si>
  <si>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</si>
  <si>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</si>
  <si>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</si>
  <si>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</si>
  <si>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</si>
  <si>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</si>
  <si>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</si>
  <si>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</si>
  <si>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</si>
  <si>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</si>
  <si>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</si>
  <si>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</si>
  <si>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</si>
  <si>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</si>
  <si>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</si>
  <si>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</si>
  <si>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</si>
  <si>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</si>
  <si>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</si>
  <si>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</si>
  <si>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</si>
  <si>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</si>
  <si>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</si>
  <si>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</si>
  <si>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</si>
  <si>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</si>
  <si>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</si>
  <si>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</si>
  <si>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</si>
  <si>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</si>
  <si>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</si>
  <si>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</si>
  <si>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</si>
  <si>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</si>
  <si>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</si>
  <si>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</si>
  <si>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</si>
  <si>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</si>
  <si>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</si>
  <si>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</si>
  <si>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</si>
  <si>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</si>
  <si>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</si>
  <si>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</si>
  <si>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</si>
  <si>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</si>
  <si>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</si>
  <si>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</si>
  <si>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</si>
  <si>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</si>
  <si>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</si>
  <si>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</si>
  <si>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</si>
  <si>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</si>
  <si>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</si>
  <si>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</si>
  <si>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</si>
  <si>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</si>
  <si>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</si>
  <si>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</si>
  <si>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</si>
  <si>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</si>
  <si>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</si>
  <si>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</si>
  <si>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</si>
  <si>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</si>
  <si>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</si>
  <si>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</si>
  <si>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</si>
  <si>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</si>
  <si>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</si>
  <si>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</si>
  <si>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</si>
  <si>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</si>
  <si>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</si>
  <si>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</si>
  <si>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</si>
  <si>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</si>
  <si>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</si>
  <si>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</si>
  <si>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</si>
  <si>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</si>
  <si>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</si>
  <si>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</si>
  <si>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</si>
  <si>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</si>
  <si>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</si>
  <si>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</si>
  <si>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</si>
  <si>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</si>
  <si>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</si>
  <si>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</si>
  <si>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</si>
  <si>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</si>
  <si>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</si>
  <si>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</si>
  <si>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</si>
  <si>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</si>
  <si>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</si>
  <si>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</si>
  <si>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</si>
  <si>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</si>
  <si>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</si>
  <si>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</si>
  <si>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</si>
  <si>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</si>
  <si>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</si>
  <si>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</si>
  <si>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</si>
  <si>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</si>
  <si>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</si>
  <si>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</si>
  <si>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</si>
  <si>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</si>
  <si>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</si>
  <si>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</si>
  <si>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</si>
  <si>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</si>
  <si>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</si>
  <si>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</si>
  <si>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</si>
  <si>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</si>
  <si>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</si>
  <si>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</si>
  <si>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</si>
  <si>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</si>
  <si>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</si>
  <si>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</si>
  <si>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</si>
  <si>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</si>
  <si>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</si>
  <si>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</si>
  <si>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</si>
  <si>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</si>
  <si>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</si>
  <si>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</si>
  <si>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</si>
  <si>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</si>
  <si>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</si>
  <si>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</si>
  <si>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</si>
  <si>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</si>
  <si>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</si>
  <si>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</si>
  <si>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</si>
  <si>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</si>
  <si>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</si>
  <si>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</si>
  <si>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</si>
  <si>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</si>
  <si>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</si>
  <si>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</si>
  <si>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</si>
  <si>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</si>
  <si>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</si>
  <si>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</si>
  <si>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</si>
  <si>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</si>
  <si>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</si>
  <si>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</si>
  <si>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</si>
  <si>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</si>
  <si>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</si>
  <si>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</si>
  <si>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</si>
  <si>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</si>
  <si>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</si>
  <si>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</si>
  <si>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</si>
  <si>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</si>
  <si>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</si>
  <si>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</si>
  <si>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</si>
  <si>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</si>
  <si>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</si>
  <si>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</si>
  <si>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</si>
  <si>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</si>
  <si>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</si>
  <si>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</si>
  <si>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</si>
  <si>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</si>
  <si>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</si>
  <si>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</si>
  <si>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</si>
  <si>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</si>
  <si>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</si>
  <si>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</si>
  <si>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</si>
  <si>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</si>
  <si>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</si>
  <si>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</si>
  <si>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</si>
  <si>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</si>
  <si>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</si>
  <si>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</si>
  <si>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</si>
  <si>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</si>
  <si>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</si>
  <si>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</si>
  <si>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</si>
  <si>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</si>
  <si>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</si>
  <si>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</si>
  <si>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</si>
  <si>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</si>
  <si>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</si>
  <si>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</si>
  <si>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</si>
  <si>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</si>
  <si>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</si>
  <si>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</si>
  <si>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</si>
  <si>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</si>
  <si>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</si>
  <si>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</si>
  <si>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</si>
  <si>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</si>
  <si>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</si>
  <si>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</si>
  <si>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</si>
  <si>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</si>
  <si>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</si>
  <si>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</si>
  <si>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</si>
  <si>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</si>
  <si>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</si>
  <si>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</si>
  <si>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</si>
  <si>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</si>
  <si>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</si>
  <si>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</si>
  <si>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</si>
  <si>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</si>
  <si>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</si>
  <si>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</si>
  <si>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</si>
  <si>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</si>
  <si>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</si>
  <si>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</si>
  <si>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</si>
  <si>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</si>
  <si>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</si>
  <si>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</si>
  <si>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</si>
  <si>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</si>
  <si>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</si>
  <si>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</si>
  <si>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</si>
  <si>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</si>
  <si>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</si>
  <si>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</si>
  <si>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</si>
  <si>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</si>
  <si>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</si>
  <si>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</si>
  <si>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</si>
  <si>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</si>
  <si>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</si>
  <si>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</si>
  <si>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</si>
  <si>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</si>
  <si>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</si>
  <si>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</si>
  <si>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</si>
  <si>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</si>
  <si>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</si>
  <si>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</si>
  <si>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</si>
  <si>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</si>
  <si>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</si>
  <si>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</si>
  <si>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</si>
  <si>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</si>
  <si>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</si>
  <si>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</si>
  <si>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</si>
  <si>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</si>
  <si>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</si>
  <si>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</si>
  <si>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</si>
  <si>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</si>
  <si>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</si>
  <si>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</si>
  <si>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</si>
  <si>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</si>
  <si>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</si>
  <si>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</si>
  <si>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</si>
  <si>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</si>
  <si>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</si>
  <si>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</si>
  <si>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</si>
  <si>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</si>
  <si>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</si>
  <si>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</si>
  <si>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</si>
  <si>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</si>
  <si>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</si>
  <si>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</si>
  <si>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</si>
  <si>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</si>
  <si>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</si>
  <si>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</si>
  <si>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</si>
  <si>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</si>
  <si>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</si>
  <si>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</si>
  <si>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</si>
  <si>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</si>
  <si>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</si>
  <si>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</si>
  <si>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</si>
  <si>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</si>
  <si>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</si>
  <si>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</si>
  <si>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</si>
  <si>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</si>
  <si>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</si>
  <si>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</si>
  <si>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</si>
  <si>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</si>
  <si>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</si>
  <si>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</si>
  <si>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</si>
  <si>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</si>
  <si>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</si>
  <si>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</si>
  <si>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</si>
  <si>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</si>
  <si>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</si>
  <si>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</si>
  <si>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</si>
  <si>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</si>
  <si>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</si>
  <si>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</si>
  <si>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</si>
  <si>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</si>
  <si>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</si>
  <si>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</si>
  <si>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</si>
  <si>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</si>
  <si>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</si>
  <si>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</si>
  <si>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</si>
  <si>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</si>
  <si>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</si>
  <si>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</si>
  <si>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</si>
  <si>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</si>
  <si>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</si>
  <si>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</si>
  <si>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</si>
  <si>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</si>
  <si>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</si>
  <si>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</si>
  <si>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</si>
  <si>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</si>
  <si>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</si>
  <si>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</si>
  <si>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</si>
  <si>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</si>
  <si>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</si>
  <si>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</si>
  <si>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</si>
  <si>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</si>
  <si>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</si>
  <si>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</si>
  <si>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</si>
  <si>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</si>
  <si>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</si>
  <si>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</si>
  <si>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</si>
  <si>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</si>
  <si>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</si>
  <si>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</si>
  <si>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</si>
  <si>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</si>
  <si>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</si>
  <si>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</si>
  <si>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</si>
  <si>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</si>
  <si>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</si>
  <si>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</si>
  <si>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</si>
  <si>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</si>
  <si>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</si>
  <si>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</si>
  <si>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</si>
  <si>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</si>
  <si>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</si>
  <si>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</si>
  <si>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</si>
  <si>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</si>
  <si>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</si>
  <si>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</si>
  <si>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</si>
  <si>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</si>
  <si>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</si>
  <si>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</si>
  <si>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</si>
  <si>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</si>
  <si>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</si>
  <si>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</si>
  <si>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</si>
  <si>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</si>
  <si>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</si>
  <si>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</si>
  <si>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</si>
  <si>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</si>
  <si>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</si>
  <si>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</si>
  <si>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</si>
  <si>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</si>
  <si>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</si>
  <si>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</si>
  <si>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</si>
  <si>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</si>
  <si>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</si>
  <si>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</si>
  <si>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</si>
  <si>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</si>
  <si>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</si>
  <si>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</si>
  <si>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</si>
  <si>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</si>
  <si>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</si>
  <si>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</si>
  <si>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</si>
  <si>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</si>
  <si>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</si>
  <si>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</si>
  <si>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</si>
  <si>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</si>
  <si>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</si>
  <si>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</si>
  <si>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</si>
  <si>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</si>
  <si>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</si>
  <si>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</si>
  <si>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</si>
  <si>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</si>
  <si>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</si>
  <si>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</si>
  <si>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</si>
  <si>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</si>
  <si>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</si>
  <si>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</si>
  <si>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</si>
  <si>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</si>
  <si>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</si>
  <si>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</si>
  <si>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</si>
  <si>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</si>
  <si>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</si>
  <si>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</si>
  <si>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</si>
  <si>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</si>
  <si>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</si>
  <si>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</si>
  <si>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</si>
  <si>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</si>
  <si>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</si>
  <si>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</si>
  <si>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</si>
  <si>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</si>
  <si>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</si>
  <si>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</si>
  <si>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</si>
  <si>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</si>
  <si>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</si>
  <si>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</si>
  <si>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</si>
  <si>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</si>
  <si>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</si>
  <si>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</si>
  <si>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</si>
  <si>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</si>
  <si>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</si>
  <si>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</si>
  <si>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</si>
  <si>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</si>
  <si>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</si>
  <si>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</si>
  <si>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</si>
  <si>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</si>
  <si>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</si>
  <si>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</si>
  <si>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</si>
  <si>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</si>
  <si>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</si>
  <si>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</si>
  <si>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</si>
  <si>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</si>
  <si>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</si>
  <si>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</si>
  <si>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</si>
  <si>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</si>
  <si>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</si>
  <si>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</si>
  <si>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</si>
  <si>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</si>
  <si>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</si>
  <si>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</si>
  <si>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</si>
  <si>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</si>
  <si>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</si>
  <si>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</si>
  <si>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</si>
  <si>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</si>
  <si>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</si>
  <si>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</si>
  <si>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</si>
  <si>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</si>
  <si>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</si>
  <si>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</si>
  <si>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</si>
  <si>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</si>
  <si>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</si>
  <si>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</si>
  <si>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</si>
  <si>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</si>
  <si>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</si>
  <si>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</si>
  <si>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</si>
  <si>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</si>
  <si>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</si>
  <si>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</si>
  <si>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</si>
  <si>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</si>
  <si>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</si>
  <si>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</si>
  <si>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</si>
  <si>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</si>
  <si>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</si>
  <si>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</si>
  <si>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</si>
  <si>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</si>
  <si>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</si>
  <si>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</si>
  <si>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</si>
  <si>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</si>
  <si>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</si>
  <si>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</si>
  <si>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</si>
  <si>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</si>
  <si>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</si>
  <si>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</si>
  <si>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</si>
  <si>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</si>
  <si>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</si>
  <si>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</si>
  <si>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</si>
  <si>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</si>
  <si>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</si>
  <si>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</si>
  <si>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</si>
  <si>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</si>
  <si>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</si>
  <si>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</si>
  <si>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</si>
  <si>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</si>
  <si>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</si>
  <si>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</si>
  <si>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</si>
  <si>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</si>
  <si>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</si>
  <si>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</si>
  <si>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</si>
  <si>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</si>
  <si>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</si>
  <si>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</si>
  <si>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</si>
  <si>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</si>
  <si>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</si>
  <si>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</si>
  <si>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</si>
  <si>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</si>
  <si>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</si>
  <si>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</si>
  <si>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</si>
  <si>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</si>
  <si>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</si>
  <si>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</si>
  <si>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</si>
  <si>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</si>
  <si>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</si>
  <si>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</si>
  <si>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</si>
  <si>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</si>
  <si>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</si>
  <si>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</si>
  <si>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</si>
  <si>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</si>
  <si>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</si>
  <si>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</si>
  <si>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</si>
  <si>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</si>
  <si>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</si>
  <si>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</si>
  <si>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</si>
  <si>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</si>
  <si>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</si>
  <si>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</si>
  <si>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</si>
  <si>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</si>
  <si>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</si>
  <si>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</si>
  <si>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</si>
  <si>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</si>
  <si>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</si>
  <si>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</si>
  <si>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</si>
  <si>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</si>
  <si>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</si>
  <si>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</si>
  <si>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</si>
  <si>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</si>
  <si>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</si>
  <si>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</si>
  <si>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</si>
  <si>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</si>
  <si>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</si>
  <si>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</si>
  <si>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</si>
  <si>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</si>
  <si>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</si>
  <si>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</si>
  <si>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</si>
  <si>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</si>
  <si>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</si>
  <si>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</si>
  <si>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</si>
  <si>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</si>
  <si>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</si>
  <si>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</si>
  <si>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</si>
  <si>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</si>
  <si>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</si>
  <si>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</si>
  <si>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</si>
  <si>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</si>
  <si>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</si>
  <si>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</si>
  <si>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</si>
  <si>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</si>
  <si>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</si>
  <si>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</si>
  <si>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</si>
  <si>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</si>
  <si>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</si>
  <si>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</si>
  <si>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</si>
  <si>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</si>
  <si>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</si>
  <si>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</si>
  <si>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</si>
  <si>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</si>
  <si>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</si>
  <si>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</si>
  <si>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</si>
  <si>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</si>
  <si>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</si>
  <si>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</si>
  <si>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</si>
  <si>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</si>
  <si>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</si>
  <si>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</si>
  <si>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</si>
  <si>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</si>
  <si>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</si>
  <si>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</si>
  <si>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</si>
  <si>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</si>
  <si>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</si>
  <si>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</si>
  <si>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</si>
  <si>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</si>
  <si>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</si>
  <si>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</si>
  <si>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</si>
  <si>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</si>
  <si>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</si>
  <si>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</si>
  <si>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</si>
  <si>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</si>
  <si>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</si>
  <si>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</si>
  <si>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</si>
  <si>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</si>
  <si>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</si>
  <si>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</si>
  <si>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</si>
  <si>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</si>
  <si>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</si>
  <si>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</si>
  <si>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</si>
  <si>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</si>
  <si>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</si>
  <si>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</si>
  <si>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</si>
  <si>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</si>
  <si>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</si>
  <si>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</si>
  <si>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</si>
  <si>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</si>
  <si>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</si>
  <si>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</si>
  <si>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</si>
  <si>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</si>
  <si>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</si>
  <si>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</si>
  <si>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</si>
  <si>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</si>
  <si>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</si>
  <si>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</si>
  <si>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</si>
  <si>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</si>
  <si>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</si>
  <si>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</si>
  <si>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</si>
  <si>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</si>
  <si>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</si>
  <si>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</si>
  <si>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</si>
  <si>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</si>
  <si>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</si>
  <si>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</si>
  <si>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</si>
  <si>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</si>
  <si>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</si>
  <si>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</si>
  <si>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</si>
  <si>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</si>
  <si>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</si>
  <si>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</si>
  <si>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</si>
  <si>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</si>
  <si>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</si>
  <si>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</si>
  <si>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</si>
  <si>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</si>
  <si>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</si>
  <si>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</si>
  <si>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</si>
  <si>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</si>
  <si>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</si>
  <si>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</si>
  <si>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</si>
  <si>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</si>
  <si>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</si>
  <si>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</si>
  <si>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</si>
  <si>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</si>
  <si>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</si>
  <si>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</si>
  <si>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</si>
  <si>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</si>
  <si>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</si>
  <si>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</si>
  <si>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</si>
  <si>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</si>
  <si>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</si>
  <si>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</si>
  <si>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</si>
  <si>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</si>
  <si>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</si>
  <si>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</si>
  <si>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</si>
  <si>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</si>
  <si>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</si>
  <si>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</si>
  <si>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</si>
  <si>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</si>
  <si>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</si>
  <si>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</si>
  <si>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</si>
  <si>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</si>
  <si>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</si>
  <si>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</si>
  <si>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</si>
  <si>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</si>
  <si>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</si>
  <si>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</si>
  <si>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</si>
  <si>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</si>
  <si>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</si>
  <si>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</si>
  <si>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</si>
  <si>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</si>
  <si>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</si>
  <si>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</si>
  <si>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</si>
  <si>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</si>
  <si>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</si>
  <si>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</si>
  <si>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</si>
  <si>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</si>
  <si>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</si>
  <si>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</si>
  <si>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</si>
  <si>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</si>
  <si>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</si>
  <si>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</si>
  <si>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</si>
  <si>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</si>
  <si>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</si>
  <si>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</si>
  <si>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</si>
  <si>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</si>
  <si>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</si>
  <si>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</si>
  <si>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</si>
  <si>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</si>
  <si>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</si>
  <si>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</si>
  <si>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</si>
  <si>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</si>
  <si>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</si>
  <si>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</si>
  <si>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</si>
  <si>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</si>
  <si>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</si>
  <si>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</si>
  <si>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</si>
  <si>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</si>
  <si>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</si>
  <si>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</si>
  <si>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</si>
  <si>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</si>
  <si>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</si>
  <si>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</si>
  <si>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</si>
  <si>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</si>
  <si>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</si>
  <si>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</si>
  <si>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</si>
  <si>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</si>
  <si>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</si>
  <si>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</si>
  <si>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</si>
  <si>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</si>
  <si>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</si>
  <si>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</si>
  <si>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</si>
  <si>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</si>
  <si>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</si>
  <si>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</si>
  <si>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</si>
  <si>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</si>
  <si>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</si>
  <si>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</si>
  <si>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</si>
  <si>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</si>
  <si>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</si>
  <si>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</si>
  <si>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</si>
  <si>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</si>
  <si>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</si>
  <si>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</si>
  <si>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</si>
  <si>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</si>
  <si>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</si>
  <si>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</si>
  <si>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</si>
  <si>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</si>
  <si>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</si>
  <si>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</si>
  <si>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</si>
  <si>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</si>
  <si>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</si>
  <si>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</si>
  <si>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</si>
  <si>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</si>
  <si>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</si>
  <si>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</si>
  <si>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</si>
  <si>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</si>
  <si>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</si>
  <si>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</si>
  <si>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</si>
  <si>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</si>
  <si>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</si>
  <si>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</si>
  <si>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</si>
  <si>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</si>
  <si>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</si>
  <si>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</si>
  <si>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</si>
  <si>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</si>
  <si>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</si>
  <si>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</si>
  <si>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</si>
  <si>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</si>
  <si>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</si>
  <si>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</si>
  <si>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</si>
  <si>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</si>
  <si>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</si>
  <si>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</si>
  <si>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</si>
  <si>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</si>
  <si>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</si>
  <si>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</si>
  <si>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</si>
  <si>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</si>
  <si>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</si>
  <si>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</si>
  <si>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</si>
  <si>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</si>
  <si>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</si>
  <si>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</si>
  <si>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</si>
  <si>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</si>
  <si>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</si>
  <si>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</si>
  <si>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</si>
  <si>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</si>
  <si>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</si>
  <si>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</si>
  <si>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</si>
  <si>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</si>
  <si>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</si>
  <si>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</si>
  <si>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</si>
  <si>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</si>
  <si>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</si>
  <si>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</si>
  <si>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</si>
  <si>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</si>
  <si>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</si>
  <si>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</si>
  <si>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</si>
  <si>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</si>
  <si>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</si>
  <si>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</si>
  <si>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</si>
  <si>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</si>
  <si>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</si>
  <si>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</si>
  <si>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</si>
  <si>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</si>
  <si>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</si>
  <si>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</si>
  <si>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</si>
  <si>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</si>
  <si>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</si>
  <si>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</si>
  <si>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</si>
  <si>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</si>
  <si>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</si>
  <si>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</si>
  <si>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</si>
  <si>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</si>
  <si>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</si>
  <si>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</si>
  <si>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</si>
  <si>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</si>
  <si>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</si>
  <si>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</si>
  <si>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</si>
  <si>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</si>
  <si>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</si>
  <si>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</si>
  <si>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</si>
  <si>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</si>
  <si>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</si>
  <si>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</si>
  <si>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</si>
  <si>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</si>
  <si>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</si>
  <si>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</si>
  <si>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</si>
  <si>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</si>
  <si>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</si>
  <si>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</si>
  <si>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</si>
  <si>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</si>
  <si>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</si>
  <si>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</si>
  <si>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</si>
  <si>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</si>
  <si>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</si>
  <si>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</si>
  <si>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</si>
  <si>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</si>
  <si>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</si>
  <si>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</si>
  <si>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</si>
  <si>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</si>
  <si>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</si>
  <si>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</si>
  <si>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</si>
  <si>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</si>
  <si>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</si>
  <si>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</si>
  <si>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</si>
  <si>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</si>
  <si>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</si>
  <si>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</si>
  <si>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</si>
  <si>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</si>
  <si>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</si>
  <si>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</si>
  <si>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</si>
  <si>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</si>
  <si>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</si>
  <si>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</si>
  <si>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</si>
  <si>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</si>
  <si>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</si>
  <si>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</si>
  <si>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</si>
  <si>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</si>
  <si>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</si>
  <si>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</si>
  <si>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</si>
  <si>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</si>
  <si>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</si>
  <si>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</si>
  <si>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</si>
  <si>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</si>
  <si>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</si>
  <si>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</si>
  <si>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</si>
  <si>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</si>
  <si>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</si>
  <si>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</si>
  <si>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</si>
  <si>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</si>
  <si>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</si>
  <si>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</si>
  <si>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</si>
  <si>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</si>
  <si>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</si>
  <si>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</si>
  <si>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</si>
  <si>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</si>
  <si>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</si>
  <si>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</si>
  <si>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</si>
  <si>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</si>
  <si>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</si>
  <si>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</si>
  <si>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</si>
  <si>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</si>
  <si>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</si>
  <si>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</si>
  <si>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</si>
  <si>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</si>
  <si>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</si>
  <si>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</si>
  <si>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</si>
  <si>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</si>
  <si>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</si>
  <si>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</si>
  <si>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</si>
  <si>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</si>
  <si>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</si>
  <si>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</si>
  <si>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</si>
  <si>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</si>
  <si>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</si>
  <si>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</si>
  <si>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</si>
  <si>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</si>
  <si>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</si>
  <si>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</si>
  <si>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</si>
  <si>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</si>
  <si>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</si>
  <si>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</si>
  <si>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</si>
  <si>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</si>
  <si>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</si>
  <si>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</si>
  <si>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</si>
  <si>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</si>
  <si>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</si>
  <si>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</si>
  <si>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</si>
  <si>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</si>
  <si>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</si>
  <si>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</si>
  <si>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</si>
  <si>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</si>
  <si>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</si>
  <si>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</si>
  <si>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</si>
  <si>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</si>
  <si>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</si>
  <si>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</si>
  <si>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</si>
  <si>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</si>
  <si>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</si>
  <si>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</si>
  <si>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</si>
  <si>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</si>
  <si>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</si>
  <si>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</si>
  <si>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</si>
  <si>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</si>
  <si>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</si>
  <si>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</si>
  <si>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</si>
  <si>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</si>
  <si>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</si>
  <si>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</si>
  <si>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</si>
  <si>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</si>
  <si>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</si>
  <si>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</si>
  <si>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</si>
  <si>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</si>
  <si>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</si>
  <si>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</si>
  <si>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</si>
  <si>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</si>
  <si>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</si>
  <si>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</si>
  <si>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</si>
  <si>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</si>
  <si>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</si>
  <si>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</si>
  <si>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</si>
  <si>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</si>
  <si>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</si>
  <si>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</si>
  <si>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</si>
  <si>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</si>
  <si>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</si>
  <si>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</si>
  <si>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</si>
  <si>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</si>
  <si>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</si>
  <si>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</si>
  <si>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</si>
  <si>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</si>
  <si>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</si>
  <si>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</si>
  <si>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</si>
  <si>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</si>
  <si>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</si>
  <si>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</si>
  <si>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</si>
  <si>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</si>
  <si>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</si>
  <si>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</si>
  <si>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</si>
  <si>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</si>
  <si>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</si>
  <si>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</si>
  <si>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</si>
  <si>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</si>
  <si>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</si>
  <si>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</si>
  <si>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</si>
  <si>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</si>
  <si>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</si>
  <si>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</si>
  <si>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</si>
  <si>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</si>
  <si>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</si>
  <si>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</si>
  <si>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</si>
  <si>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</si>
  <si>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</si>
  <si>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</si>
  <si>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</si>
  <si>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</si>
  <si>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</si>
  <si>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</si>
  <si>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</si>
  <si>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</si>
  <si>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</si>
  <si>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</si>
  <si>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</si>
  <si>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</si>
  <si>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</si>
  <si>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</si>
  <si>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</si>
  <si>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</si>
  <si>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</si>
  <si>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</si>
  <si>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</si>
  <si>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</si>
  <si>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</si>
  <si>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</si>
  <si>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</si>
  <si>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</si>
  <si>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</si>
  <si>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</si>
  <si>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</si>
  <si>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</si>
  <si>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</si>
  <si>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</si>
  <si>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</si>
  <si>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</si>
  <si>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</si>
  <si>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</si>
  <si>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</si>
  <si>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</si>
  <si>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</si>
  <si>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</si>
  <si>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</si>
  <si>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</si>
  <si>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</si>
  <si>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</si>
  <si>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</si>
  <si>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</si>
  <si>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</si>
  <si>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</si>
  <si>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</si>
  <si>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</si>
  <si>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</si>
  <si>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</si>
  <si>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</si>
  <si>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</si>
  <si>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</si>
  <si>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</si>
  <si>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</si>
  <si>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</si>
  <si>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</si>
  <si>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</si>
  <si>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</si>
  <si>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</si>
  <si>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</si>
  <si>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</si>
  <si>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</si>
  <si>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</si>
  <si>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</si>
  <si>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</si>
  <si>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</si>
  <si>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</si>
  <si>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</si>
  <si>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</si>
  <si>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</si>
  <si>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</si>
  <si>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</si>
  <si>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</si>
  <si>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</si>
  <si>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</si>
  <si>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</si>
  <si>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</si>
  <si>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</si>
  <si>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</si>
  <si>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</si>
  <si>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</si>
  <si>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</si>
  <si>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</si>
  <si>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</si>
  <si>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</si>
  <si>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</si>
  <si>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</si>
  <si>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</si>
  <si>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</si>
  <si>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</si>
  <si>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</si>
  <si>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</si>
  <si>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</si>
  <si>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</si>
  <si>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</si>
  <si>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</si>
  <si>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</si>
  <si>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</si>
  <si>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</si>
  <si>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</si>
  <si>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</si>
  <si>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</si>
  <si>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</si>
  <si>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</si>
  <si>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</si>
  <si>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</si>
  <si>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</si>
  <si>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</si>
  <si>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</si>
  <si>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</si>
  <si>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</si>
  <si>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</si>
  <si>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</si>
  <si>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</si>
  <si>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</si>
  <si>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</si>
  <si>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</si>
  <si>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</si>
  <si>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</si>
  <si>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</si>
  <si>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</si>
  <si>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</si>
  <si>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</si>
  <si>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</si>
  <si>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</si>
  <si>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</si>
  <si>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</si>
  <si>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</si>
  <si>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</si>
  <si>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</si>
  <si>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</si>
  <si>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</si>
  <si>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</si>
  <si>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</si>
  <si>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</si>
  <si>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</si>
  <si>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</si>
  <si>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</si>
  <si>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</si>
  <si>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</si>
  <si>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</si>
  <si>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</si>
  <si>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</si>
  <si>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</si>
  <si>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</si>
  <si>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</si>
  <si>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</si>
  <si>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</si>
  <si>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</si>
  <si>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</si>
  <si>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</si>
  <si>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</si>
  <si>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</si>
  <si>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</si>
  <si>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</si>
  <si>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</si>
  <si>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</si>
  <si>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</si>
  <si>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</si>
  <si>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</si>
  <si>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</si>
  <si>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</si>
  <si>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</si>
  <si>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</si>
  <si>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</si>
  <si>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</si>
  <si>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</si>
  <si>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</si>
  <si>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</si>
  <si>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</si>
  <si>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</si>
  <si>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</si>
  <si>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</si>
  <si>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</si>
  <si>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</si>
  <si>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</si>
  <si>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</si>
  <si>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</si>
  <si>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</si>
  <si>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</si>
  <si>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</si>
  <si>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</si>
  <si>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</si>
  <si>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</si>
  <si>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</si>
  <si>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</si>
  <si>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</si>
  <si>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</si>
  <si>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</si>
  <si>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</si>
  <si>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</si>
  <si>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</si>
  <si>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</si>
  <si>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</si>
  <si>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</si>
  <si>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</si>
  <si>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</si>
  <si>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</si>
  <si>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</si>
  <si>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</si>
  <si>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</si>
  <si>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</si>
  <si>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</si>
  <si>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</si>
  <si>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</si>
  <si>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</si>
  <si>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</si>
  <si>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</si>
  <si>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</si>
  <si>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</si>
  <si>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</si>
  <si>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</si>
  <si>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</si>
  <si>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</si>
  <si>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</si>
  <si>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</si>
  <si>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</si>
  <si>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</si>
  <si>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</si>
  <si>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</si>
  <si>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</si>
  <si>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</si>
  <si>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</si>
  <si>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</si>
  <si>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</si>
  <si>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</si>
  <si>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</si>
  <si>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</si>
  <si>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</si>
  <si>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</si>
  <si>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</si>
  <si>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</si>
  <si>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</si>
  <si>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</si>
  <si>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</si>
  <si>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</si>
  <si>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</si>
  <si>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</si>
  <si>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</si>
  <si>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</si>
  <si>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</si>
  <si>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</si>
  <si>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</si>
  <si>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</si>
  <si>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</si>
  <si>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</si>
  <si>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</si>
  <si>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</si>
  <si>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</si>
  <si>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</si>
  <si>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</si>
  <si>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</si>
  <si>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</si>
  <si>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</si>
  <si>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</si>
  <si>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</si>
  <si>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</si>
  <si>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</si>
  <si>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</si>
  <si>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</si>
  <si>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</si>
  <si>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</si>
  <si>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</si>
  <si>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</si>
  <si>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</si>
  <si>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</si>
  <si>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</si>
  <si>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</si>
  <si>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</si>
  <si>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</si>
  <si>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</si>
  <si>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</si>
  <si>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</si>
  <si>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</si>
  <si>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</si>
  <si>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</si>
  <si>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</si>
  <si>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</si>
  <si>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</si>
  <si>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</si>
  <si>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</si>
  <si>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</si>
  <si>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</si>
  <si>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</si>
  <si>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</si>
  <si>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</si>
  <si>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</si>
  <si>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</si>
  <si>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</si>
  <si>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</si>
  <si>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</si>
  <si>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</si>
  <si>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</si>
  <si>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</si>
  <si>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</si>
  <si>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</si>
  <si>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</si>
  <si>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</si>
  <si>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</si>
  <si>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</si>
  <si>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</si>
  <si>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</si>
  <si>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</si>
  <si>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</si>
  <si>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</si>
  <si>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</si>
  <si>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</si>
  <si>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</si>
  <si>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</si>
  <si>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</si>
  <si>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</si>
  <si>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</si>
  <si>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</si>
  <si>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</si>
  <si>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</si>
  <si>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</si>
  <si>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</si>
  <si>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</si>
  <si>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</si>
  <si>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</si>
  <si>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</si>
  <si>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</si>
  <si>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</si>
  <si>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</si>
  <si>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</si>
  <si>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</si>
  <si>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</si>
  <si>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</si>
  <si>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</si>
  <si>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</si>
  <si>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</si>
  <si>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</si>
  <si>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</si>
  <si>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</si>
  <si>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</si>
  <si>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</si>
  <si>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</si>
  <si>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</si>
  <si>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</si>
  <si>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</si>
  <si>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</si>
  <si>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</si>
  <si>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</si>
  <si>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</si>
  <si>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</si>
  <si>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</si>
  <si>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</si>
  <si>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</si>
  <si>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</si>
  <si>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</si>
  <si>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</si>
  <si>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</si>
  <si>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</si>
  <si>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</si>
  <si>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</si>
  <si>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</si>
  <si>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</si>
  <si>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</si>
  <si>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</si>
  <si>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</si>
  <si>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</si>
  <si>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</si>
  <si>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</si>
  <si>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</si>
  <si>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</si>
  <si>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</si>
  <si>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</si>
  <si>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</si>
  <si>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</si>
  <si>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</si>
  <si>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</si>
  <si>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</si>
  <si>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</si>
  <si>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</si>
  <si>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</si>
  <si>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</si>
  <si>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</si>
  <si>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</si>
  <si>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</si>
  <si>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</si>
  <si>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</si>
  <si>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</si>
  <si>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</si>
  <si>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</si>
  <si>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</si>
  <si>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</si>
  <si>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</si>
  <si>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</si>
  <si>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</si>
  <si>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</si>
  <si>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</si>
  <si>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</si>
  <si>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</si>
  <si>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</si>
  <si>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</si>
  <si>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</si>
  <si>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</si>
  <si>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</si>
  <si>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</si>
  <si>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</si>
  <si>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</si>
  <si>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</si>
  <si>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</si>
  <si>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</si>
  <si>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</si>
  <si>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</si>
  <si>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</si>
  <si>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</si>
  <si>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</si>
  <si>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</si>
  <si>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</si>
  <si>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</si>
  <si>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</si>
  <si>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</si>
  <si>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</si>
  <si>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</si>
  <si>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</si>
  <si>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</si>
  <si>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</si>
  <si>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</si>
  <si>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</si>
  <si>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</si>
  <si>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</si>
  <si>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</si>
  <si>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</si>
  <si>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</si>
  <si>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</si>
  <si>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</si>
  <si>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</si>
  <si>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</si>
  <si>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</si>
  <si>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</si>
  <si>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</si>
  <si>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</si>
  <si>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</si>
  <si>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</si>
  <si>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</si>
  <si>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</si>
  <si>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</si>
  <si>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</si>
  <si>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</si>
  <si>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</si>
  <si>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</si>
  <si>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</si>
  <si>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</si>
  <si>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</si>
  <si>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</si>
  <si>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</si>
  <si>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</si>
  <si>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</si>
  <si>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</si>
  <si>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</si>
  <si>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</si>
  <si>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</si>
  <si>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</si>
  <si>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</si>
  <si>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</si>
  <si>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</si>
  <si>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</si>
  <si>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</si>
  <si>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</si>
  <si>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</si>
  <si>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</si>
  <si>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</si>
  <si>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</si>
  <si>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</si>
  <si>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</si>
  <si>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</si>
  <si>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</si>
  <si>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</si>
  <si>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</si>
  <si>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</si>
  <si>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</si>
  <si>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</si>
  <si>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</si>
  <si>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</si>
  <si>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</si>
  <si>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</si>
  <si>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</si>
  <si>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</si>
  <si>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</si>
  <si>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</si>
  <si>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</si>
  <si>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</si>
  <si>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</si>
  <si>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</si>
  <si>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</si>
  <si>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</si>
  <si>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</si>
  <si>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</si>
  <si>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</si>
  <si>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</si>
  <si>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</si>
  <si>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</si>
  <si>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</si>
  <si>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</si>
  <si>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</si>
  <si>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</si>
  <si>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</si>
  <si>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</si>
  <si>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</si>
  <si>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</si>
  <si>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</si>
  <si>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</si>
  <si>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</si>
  <si>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</si>
  <si>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</si>
  <si>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</si>
  <si>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</si>
  <si>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</si>
  <si>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</si>
  <si>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</si>
  <si>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</si>
  <si>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</si>
  <si>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</si>
  <si>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</si>
  <si>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</si>
  <si>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</si>
  <si>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</si>
  <si>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</si>
  <si>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</si>
  <si>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</si>
  <si>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</si>
  <si>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</si>
  <si>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</si>
  <si>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</si>
  <si>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</si>
  <si>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</si>
  <si>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</si>
  <si>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</si>
  <si>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</si>
  <si>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</si>
  <si>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</si>
  <si>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</si>
  <si>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</si>
  <si>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</si>
  <si>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</si>
  <si>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</si>
  <si>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</si>
  <si>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</si>
  <si>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</si>
  <si>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</si>
  <si>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</si>
  <si>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</si>
  <si>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</si>
  <si>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</si>
  <si>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</si>
  <si>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</si>
  <si>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</si>
  <si>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</si>
  <si>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</si>
  <si>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</si>
  <si>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</si>
  <si>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</si>
  <si>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</si>
  <si>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</si>
  <si>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</si>
  <si>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</si>
  <si>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</si>
  <si>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</si>
  <si>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</si>
  <si>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</si>
  <si>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</si>
  <si>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</si>
  <si>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</si>
  <si>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</si>
  <si>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</si>
  <si>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</si>
  <si>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</si>
  <si>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</si>
  <si>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</si>
  <si>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</si>
  <si>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</si>
  <si>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</si>
  <si>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</si>
  <si>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</si>
  <si>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</si>
  <si>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</si>
  <si>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</si>
  <si>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</si>
  <si>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</si>
  <si>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</si>
  <si>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</si>
  <si>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</si>
  <si>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</si>
  <si>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</si>
  <si>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</si>
  <si>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</si>
  <si>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</si>
  <si>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</si>
  <si>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</si>
  <si>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</si>
  <si>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</si>
  <si>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</si>
  <si>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</si>
  <si>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</si>
  <si>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</si>
  <si>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</si>
  <si>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</si>
  <si>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</si>
  <si>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</si>
  <si>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</si>
  <si>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</si>
  <si>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</si>
  <si>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</si>
  <si>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</si>
  <si>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</si>
  <si>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</si>
  <si>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</si>
  <si>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</si>
  <si>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</si>
  <si>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</si>
  <si>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</si>
  <si>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</si>
  <si>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</si>
  <si>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</si>
  <si>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</si>
  <si>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</si>
  <si>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</si>
  <si>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</si>
  <si>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</si>
  <si>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</si>
  <si>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</si>
  <si>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</si>
  <si>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</si>
  <si>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</si>
  <si>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</si>
  <si>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</si>
  <si>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</si>
  <si>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</si>
  <si>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</si>
  <si>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</si>
  <si>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</si>
  <si>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</si>
  <si>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</si>
  <si>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</si>
  <si>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</si>
  <si>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</si>
  <si>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</si>
  <si>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</si>
  <si>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</si>
  <si>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</si>
  <si>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</si>
  <si>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</si>
  <si>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</si>
  <si>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</si>
  <si>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</si>
  <si>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</si>
  <si>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</si>
  <si>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</si>
  <si>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</si>
  <si>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</si>
  <si>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</si>
  <si>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</si>
  <si>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</si>
  <si>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</si>
  <si>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</si>
  <si>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</si>
  <si>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</si>
  <si>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</si>
  <si>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</si>
  <si>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</si>
  <si>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</si>
  <si>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</si>
  <si>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</si>
  <si>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</si>
  <si>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</si>
  <si>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</si>
  <si>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</si>
  <si>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</si>
  <si>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</si>
  <si>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</si>
  <si>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</si>
  <si>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</si>
  <si>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</si>
  <si>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</si>
  <si>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</si>
  <si>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</si>
  <si>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</si>
  <si>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</si>
  <si>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</si>
  <si>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</si>
  <si>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</si>
  <si>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</si>
  <si>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</si>
  <si>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</si>
  <si>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</si>
  <si>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</si>
  <si>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</si>
  <si>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</si>
  <si>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</si>
  <si>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</si>
  <si>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</si>
  <si>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</si>
  <si>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</si>
  <si>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</si>
  <si>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</si>
  <si>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</si>
  <si>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</si>
  <si>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</si>
  <si>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</si>
  <si>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</si>
  <si>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</si>
  <si>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</si>
  <si>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</si>
  <si>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</si>
  <si>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</si>
  <si>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</si>
  <si>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</si>
  <si>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</si>
  <si>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</si>
  <si>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</si>
  <si>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</si>
  <si>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</si>
  <si>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</si>
  <si>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</si>
  <si>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</si>
  <si>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</si>
  <si>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</si>
  <si>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</si>
  <si>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</si>
  <si>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</si>
  <si>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</si>
  <si>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</si>
  <si>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</si>
  <si>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</si>
  <si>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</si>
  <si>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</si>
  <si>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</si>
  <si>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</si>
  <si>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</si>
  <si>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</si>
  <si>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</si>
  <si>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</si>
  <si>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</si>
  <si>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</si>
  <si>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</si>
  <si>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</si>
  <si>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</si>
  <si>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</si>
  <si>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</si>
  <si>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</si>
  <si>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</si>
  <si>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</si>
  <si>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</si>
  <si>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</si>
  <si>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</si>
  <si>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</si>
  <si>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</si>
  <si>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</si>
  <si>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</si>
  <si>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</si>
  <si>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</si>
  <si>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</si>
  <si>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</si>
  <si>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</si>
  <si>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</si>
  <si>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</si>
  <si>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</si>
  <si>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</si>
  <si>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</si>
  <si>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</si>
  <si>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</si>
  <si>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</si>
  <si>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</si>
  <si>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</si>
  <si>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</si>
  <si>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</si>
  <si>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</si>
  <si>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</si>
  <si>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</si>
  <si>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</si>
  <si>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</si>
  <si>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</si>
  <si>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</si>
  <si>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</si>
  <si>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</si>
  <si>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</si>
  <si>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</si>
  <si>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</si>
  <si>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</si>
  <si>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</si>
  <si>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</si>
  <si>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</si>
  <si>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</si>
  <si>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</si>
  <si>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</si>
  <si>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</si>
  <si>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</si>
  <si>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</si>
  <si>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</si>
  <si>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</si>
  <si>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</si>
  <si>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</si>
  <si>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</si>
  <si>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</si>
  <si>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</si>
  <si>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</si>
  <si>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</si>
  <si>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</si>
  <si>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</si>
  <si>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</si>
  <si>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</si>
  <si>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</si>
  <si>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</si>
  <si>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</si>
  <si>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</si>
  <si>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</si>
  <si>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</si>
  <si>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</si>
  <si>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</si>
  <si>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</si>
  <si>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</si>
  <si>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</si>
  <si>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</si>
  <si>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</si>
  <si>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</si>
  <si>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</si>
  <si>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</si>
  <si>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</si>
  <si>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</si>
  <si>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</si>
  <si>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</si>
  <si>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</si>
  <si>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</si>
  <si>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</si>
  <si>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</si>
  <si>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</si>
  <si>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</si>
  <si>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</si>
  <si>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</si>
  <si>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</si>
  <si>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</si>
  <si>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</si>
  <si>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</si>
  <si>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</si>
  <si>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</si>
  <si>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</si>
  <si>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</si>
  <si>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</si>
  <si>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</si>
  <si>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</si>
  <si>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</si>
  <si>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</si>
  <si>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</si>
  <si>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</si>
  <si>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</si>
  <si>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</si>
  <si>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</si>
  <si>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</si>
  <si>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</si>
  <si>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</si>
  <si>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</si>
  <si>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</si>
  <si>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</si>
  <si>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</si>
  <si>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</si>
  <si>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</si>
  <si>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</si>
  <si>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</si>
  <si>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</si>
  <si>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</si>
  <si>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</si>
  <si>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</si>
  <si>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</si>
  <si>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</si>
  <si>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</si>
  <si>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</si>
  <si>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</si>
  <si>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</si>
  <si>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</si>
  <si>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</si>
  <si>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</si>
  <si>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</si>
  <si>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</si>
  <si>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</si>
  <si>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</si>
  <si>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</si>
  <si>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</si>
  <si>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</si>
  <si>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</si>
  <si>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</si>
  <si>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</si>
  <si>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</si>
  <si>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</si>
  <si>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</si>
  <si>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</si>
  <si>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</si>
  <si>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</si>
  <si>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</si>
  <si>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</si>
  <si>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</si>
  <si>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</si>
  <si>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</si>
  <si>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</si>
  <si>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</si>
  <si>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</si>
  <si>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</si>
  <si>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</si>
  <si>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</si>
  <si>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</si>
  <si>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</si>
  <si>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</si>
  <si>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</si>
  <si>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</si>
  <si>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</si>
  <si>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</si>
  <si>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</si>
  <si>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</si>
  <si>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</si>
  <si>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</si>
  <si>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</si>
  <si>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</si>
  <si>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</si>
  <si>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</si>
  <si>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</si>
  <si>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</si>
  <si>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</si>
  <si>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</si>
  <si>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</si>
  <si>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</si>
  <si>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</si>
  <si>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</si>
  <si>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</si>
  <si>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</si>
  <si>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</si>
  <si>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</si>
  <si>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</si>
  <si>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</si>
  <si>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</si>
  <si>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</si>
  <si>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</si>
  <si>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</si>
  <si>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</si>
  <si>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</si>
  <si>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</si>
  <si>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</si>
  <si>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</si>
  <si>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</si>
  <si>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</si>
  <si>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</si>
  <si>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</si>
  <si>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</si>
  <si>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</si>
  <si>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</si>
  <si>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</si>
  <si>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</si>
  <si>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</si>
  <si>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</si>
  <si>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</si>
  <si>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</si>
  <si>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</si>
  <si>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</si>
  <si>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</si>
  <si>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</si>
  <si>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</si>
  <si>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</si>
  <si>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</si>
  <si>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</si>
  <si>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</si>
  <si>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</si>
  <si>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</si>
  <si>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</si>
  <si>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</si>
  <si>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</si>
  <si>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</si>
  <si>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</si>
  <si>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</si>
  <si>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</si>
  <si>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</si>
  <si>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</si>
  <si>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</si>
  <si>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</si>
  <si>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</si>
  <si>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</si>
  <si>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</si>
  <si>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</si>
  <si>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</si>
  <si>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</si>
  <si>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</si>
  <si>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</si>
  <si>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</si>
  <si>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</si>
  <si>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</si>
  <si>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</si>
  <si>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</si>
  <si>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</si>
  <si>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</si>
  <si>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</si>
  <si>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</si>
  <si>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</si>
  <si>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</si>
  <si>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</si>
  <si>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</si>
  <si>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</si>
  <si>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</si>
  <si>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</si>
  <si>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</si>
  <si>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</si>
  <si>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</si>
  <si>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</si>
  <si>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</si>
  <si>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</si>
  <si>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</si>
  <si>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</si>
  <si>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</si>
  <si>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</si>
  <si>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</si>
  <si>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</si>
  <si>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</si>
  <si>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</si>
  <si>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</si>
  <si>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</si>
  <si>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</si>
  <si>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</si>
  <si>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</si>
  <si>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</si>
  <si>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</si>
  <si>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</si>
  <si>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</si>
  <si>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</si>
  <si>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</si>
  <si>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</si>
  <si>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</si>
  <si>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</si>
  <si>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</si>
  <si>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</si>
  <si>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</si>
  <si>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</si>
  <si>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</si>
  <si>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</si>
  <si>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</si>
  <si>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</si>
  <si>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</si>
  <si>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</si>
  <si>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</si>
  <si>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</si>
  <si>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</si>
  <si>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</si>
  <si>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</si>
  <si>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</si>
  <si>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</si>
  <si>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</si>
  <si>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</si>
  <si>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</si>
  <si>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</si>
  <si>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</si>
  <si>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</si>
  <si>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</si>
  <si>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</si>
  <si>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</si>
  <si>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</si>
  <si>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</si>
  <si>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</si>
  <si>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</si>
  <si>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</si>
  <si>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</si>
  <si>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</si>
  <si>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</si>
  <si>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</si>
  <si>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</si>
  <si>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</si>
  <si>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</si>
  <si>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</si>
  <si>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</si>
  <si>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</si>
  <si>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</si>
  <si>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</si>
  <si>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</si>
  <si>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</si>
  <si>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</si>
  <si>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</si>
  <si>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</si>
  <si>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</si>
  <si>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</si>
  <si>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</si>
  <si>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</si>
  <si>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</si>
  <si>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</si>
  <si>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</si>
  <si>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</si>
  <si>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</si>
  <si>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</si>
  <si>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</si>
  <si>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</si>
  <si>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</si>
  <si>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</si>
  <si>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</si>
  <si>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</si>
  <si>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</si>
  <si>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</si>
  <si>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</si>
  <si>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</si>
  <si>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</si>
  <si>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</si>
  <si>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</si>
  <si>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</si>
  <si>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</si>
  <si>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</si>
  <si>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</si>
  <si>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</si>
  <si>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</si>
  <si>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</si>
  <si>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</si>
  <si>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</si>
  <si>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</si>
  <si>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</si>
  <si>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</si>
  <si>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</si>
  <si>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</si>
  <si>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</si>
  <si>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</si>
  <si>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</si>
  <si>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</si>
  <si>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</si>
  <si>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</si>
  <si>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</si>
  <si>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</si>
  <si>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</si>
  <si>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</si>
  <si>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</si>
  <si>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</si>
  <si>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</si>
  <si>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</si>
  <si>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</si>
  <si>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</si>
  <si>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</si>
  <si>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</si>
  <si>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</si>
  <si>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</si>
  <si>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</si>
  <si>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</si>
  <si>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</si>
  <si>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</si>
  <si>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</si>
  <si>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</si>
  <si>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</si>
  <si>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</si>
  <si>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</si>
  <si>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</si>
  <si>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</si>
  <si>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</si>
  <si>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</si>
  <si>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</si>
  <si>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</si>
  <si>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</si>
  <si>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</si>
  <si>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</si>
  <si>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</si>
  <si>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</si>
  <si>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</si>
  <si>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</si>
  <si>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</si>
  <si>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</si>
  <si>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</si>
  <si>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</si>
  <si>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</si>
  <si>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</si>
  <si>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</si>
  <si>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</si>
  <si>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</si>
  <si>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</si>
  <si>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</si>
  <si>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</si>
  <si>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</si>
  <si>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</si>
  <si>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</si>
  <si>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</si>
  <si>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</si>
  <si>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</si>
  <si>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</si>
  <si>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</si>
  <si>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</si>
  <si>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</si>
  <si>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</si>
  <si>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</si>
  <si>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</si>
  <si>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</si>
  <si>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</si>
  <si>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</si>
  <si>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</si>
  <si>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</si>
  <si>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</si>
  <si>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</si>
  <si>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</si>
  <si>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</si>
  <si>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</si>
  <si>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</si>
  <si>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</si>
  <si>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</si>
  <si>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</si>
  <si>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</si>
  <si>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</si>
  <si>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</si>
  <si>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</si>
  <si>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</si>
  <si>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</si>
  <si>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</si>
  <si>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</si>
  <si>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</si>
  <si>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</si>
  <si>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</si>
  <si>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</si>
  <si>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</si>
  <si>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</si>
  <si>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</si>
  <si>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</si>
  <si>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</si>
  <si>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</si>
  <si>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</si>
  <si>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</si>
  <si>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</si>
  <si>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</si>
  <si>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</si>
  <si>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</si>
  <si>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</si>
  <si>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</si>
  <si>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</si>
  <si>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</si>
  <si>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</si>
  <si>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</si>
  <si>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</si>
  <si>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</si>
  <si>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</si>
  <si>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</si>
  <si>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</si>
  <si>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</si>
  <si>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</si>
  <si>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</si>
  <si>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</si>
  <si>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</si>
  <si>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</si>
  <si>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</si>
  <si>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</si>
  <si>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</si>
  <si>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</si>
  <si>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</si>
  <si>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</si>
  <si>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</si>
  <si>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</si>
  <si>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</si>
  <si>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</si>
  <si>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</si>
  <si>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</si>
  <si>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</si>
  <si>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</si>
  <si>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</si>
  <si>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</si>
  <si>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</si>
  <si>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</si>
  <si>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</si>
  <si>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</si>
  <si>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</si>
  <si>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</si>
  <si>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</si>
  <si>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</si>
  <si>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</si>
  <si>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</si>
  <si>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</si>
  <si>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</si>
  <si>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</si>
  <si>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</si>
  <si>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</si>
  <si>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</si>
  <si>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</si>
  <si>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</si>
  <si>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</si>
  <si>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</si>
  <si>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</si>
  <si>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</si>
  <si>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</si>
  <si>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</si>
  <si>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</si>
  <si>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</si>
  <si>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</si>
  <si>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</si>
  <si>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</si>
  <si>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</si>
  <si>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</si>
  <si>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</si>
  <si>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</si>
  <si>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</si>
  <si>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</si>
  <si>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</si>
  <si>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</si>
  <si>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</si>
  <si>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</si>
  <si>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</si>
  <si>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</si>
  <si>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</si>
  <si>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</si>
  <si>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</si>
  <si>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</si>
  <si>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</si>
  <si>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</si>
  <si>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</si>
  <si>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</si>
  <si>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</si>
  <si>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</si>
  <si>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</si>
  <si>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</si>
  <si>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</si>
  <si>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</si>
  <si>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</si>
  <si>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</si>
  <si>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</si>
  <si>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</si>
  <si>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</si>
  <si>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</si>
  <si>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</si>
  <si>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</si>
  <si>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</si>
  <si>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</si>
  <si>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</si>
  <si>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</si>
  <si>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</si>
  <si>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</si>
  <si>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</si>
  <si>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</si>
  <si>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</si>
  <si>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</si>
  <si>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</si>
  <si>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</si>
  <si>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</si>
  <si>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</si>
  <si>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</si>
  <si>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</si>
  <si>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</si>
  <si>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</si>
  <si>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</si>
  <si>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</si>
  <si>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</si>
  <si>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</si>
  <si>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</si>
  <si>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</si>
  <si>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</si>
  <si>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</si>
  <si>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</si>
  <si>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</si>
  <si>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</si>
  <si>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</si>
  <si>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</si>
  <si>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</si>
  <si>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</si>
  <si>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</si>
  <si>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</si>
  <si>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</si>
  <si>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</si>
  <si>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</si>
  <si>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</si>
  <si>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</si>
  <si>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</si>
  <si>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</si>
  <si>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</si>
  <si>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</si>
  <si>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</si>
  <si>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</si>
  <si>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</si>
  <si>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</si>
  <si>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</si>
  <si>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</si>
  <si>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</si>
  <si>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</si>
  <si>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</si>
  <si>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</si>
  <si>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</si>
  <si>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</si>
  <si>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</si>
  <si>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</si>
  <si>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</si>
  <si>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</si>
  <si>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</si>
  <si>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</si>
  <si>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</si>
  <si>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</si>
  <si>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</si>
  <si>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</si>
  <si>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</si>
  <si>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</si>
  <si>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</si>
  <si>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</si>
  <si>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</si>
  <si>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</si>
  <si>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</si>
  <si>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</si>
  <si>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</si>
  <si>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</si>
  <si>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</si>
  <si>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</si>
  <si>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</si>
  <si>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</si>
  <si>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</si>
  <si>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</si>
  <si>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</si>
  <si>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</si>
  <si>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</si>
  <si>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</si>
  <si>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</si>
  <si>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</si>
  <si>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</si>
  <si>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</si>
  <si>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</si>
  <si>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</si>
  <si>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</si>
  <si>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</si>
  <si>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</si>
  <si>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</si>
  <si>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</si>
  <si>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</si>
  <si>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</si>
  <si>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</si>
  <si>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</si>
  <si>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</si>
  <si>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</si>
  <si>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</si>
  <si>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</si>
  <si>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</si>
  <si>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</si>
  <si>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</si>
  <si>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</si>
  <si>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</si>
  <si>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</si>
  <si>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</si>
  <si>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</si>
  <si>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</si>
  <si>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</si>
  <si>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</si>
  <si>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</si>
  <si>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</si>
  <si>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</si>
  <si>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</si>
  <si>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</si>
  <si>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</si>
  <si>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</si>
  <si>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</si>
  <si>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</si>
  <si>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</si>
  <si>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</si>
  <si>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</si>
  <si>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</si>
  <si>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</si>
  <si>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</si>
  <si>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</si>
  <si>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</si>
  <si>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</si>
  <si>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</si>
  <si>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</si>
  <si>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</si>
  <si>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</si>
  <si>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</si>
  <si>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</si>
  <si>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</si>
  <si>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</si>
  <si>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</si>
  <si>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</si>
  <si>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</si>
  <si>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</si>
  <si>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</si>
  <si>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</si>
  <si>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</si>
  <si>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</si>
  <si>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</si>
  <si>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</si>
  <si>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</si>
  <si>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</si>
  <si>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</si>
  <si>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</si>
  <si>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</si>
  <si>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</si>
  <si>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</si>
  <si>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</si>
  <si>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</si>
  <si>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</si>
  <si>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</si>
  <si>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</si>
  <si>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</si>
  <si>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</si>
  <si>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</si>
  <si>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</si>
  <si>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</si>
  <si>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</si>
  <si>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</si>
  <si>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</si>
  <si>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</si>
  <si>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</si>
  <si>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</si>
  <si>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</si>
  <si>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</si>
  <si>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</si>
  <si>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</si>
  <si>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</si>
  <si>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</si>
  <si>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</si>
  <si>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</si>
  <si>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</si>
  <si>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</si>
  <si>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</si>
  <si>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</si>
  <si>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</si>
  <si>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</si>
  <si>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</si>
  <si>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</si>
  <si>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</si>
  <si>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</si>
  <si>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</si>
  <si>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</si>
  <si>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</si>
  <si>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</si>
  <si>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</si>
  <si>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</si>
  <si>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</si>
  <si>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</si>
  <si>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</si>
  <si>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</si>
  <si>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</si>
  <si>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</si>
  <si>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</si>
  <si>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</si>
  <si>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</si>
  <si>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</si>
  <si>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</si>
  <si>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</si>
  <si>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</si>
  <si>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</si>
  <si>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</si>
  <si>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</si>
  <si>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</si>
  <si>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</si>
  <si>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</si>
  <si>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</si>
  <si>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</si>
  <si>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</si>
  <si>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</si>
  <si>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</si>
  <si>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</si>
  <si>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</si>
  <si>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</si>
  <si>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</si>
  <si>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</si>
  <si>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</si>
  <si>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</si>
  <si>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</si>
  <si>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</si>
  <si>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</si>
  <si>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</si>
  <si>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</si>
  <si>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</si>
  <si>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</si>
  <si>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</si>
  <si>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</si>
  <si>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</si>
  <si>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</si>
  <si>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</si>
  <si>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</si>
  <si>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</si>
  <si>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</si>
  <si>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</si>
  <si>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</si>
  <si>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</si>
  <si>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</si>
  <si>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</si>
  <si>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</si>
  <si>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</si>
  <si>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</si>
  <si>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</si>
  <si>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</si>
  <si>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</si>
  <si>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</si>
  <si>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</si>
  <si>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</si>
  <si>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</si>
  <si>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</si>
  <si>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</si>
  <si>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</si>
  <si>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</si>
  <si>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</si>
  <si>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</si>
  <si>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</si>
  <si>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</si>
  <si>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</si>
  <si>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</si>
  <si>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</si>
  <si>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</si>
  <si>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</si>
  <si>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</si>
  <si>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</si>
  <si>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</si>
  <si>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</si>
  <si>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</si>
  <si>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</si>
  <si>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</si>
  <si>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</si>
  <si>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</si>
  <si>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</si>
  <si>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</si>
  <si>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</si>
  <si>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</si>
  <si>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</si>
  <si>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</si>
  <si>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</si>
  <si>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</si>
  <si>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</si>
  <si>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</si>
  <si>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</si>
  <si>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</si>
  <si>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</si>
  <si>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</si>
  <si>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</si>
  <si>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</si>
  <si>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</si>
  <si>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</si>
  <si>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</si>
  <si>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</si>
  <si>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</si>
  <si>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</si>
  <si>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</si>
  <si>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</si>
  <si>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</si>
  <si>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</si>
  <si>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</si>
  <si>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</si>
  <si>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</si>
  <si>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</si>
  <si>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</si>
  <si>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</si>
  <si>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</si>
  <si>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</si>
  <si>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</si>
  <si>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</si>
  <si>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</si>
  <si>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</si>
  <si>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</si>
  <si>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</si>
  <si>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</si>
  <si>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</si>
  <si>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</si>
  <si>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</si>
  <si>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</si>
  <si>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</si>
  <si>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</si>
  <si>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</si>
  <si>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</si>
  <si>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</si>
  <si>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</si>
  <si>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</si>
  <si>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</si>
  <si>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</si>
  <si>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</si>
  <si>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</si>
  <si>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</si>
  <si>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</si>
  <si>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</si>
  <si>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</si>
  <si>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</si>
  <si>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</si>
  <si>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</si>
  <si>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</si>
  <si>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</si>
  <si>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</si>
  <si>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</si>
  <si>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</si>
  <si>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</si>
  <si>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</si>
  <si>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</si>
  <si>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</si>
  <si>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</si>
  <si>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</si>
  <si>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</si>
  <si>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</si>
  <si>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</si>
  <si>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</si>
  <si>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</si>
  <si>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</si>
  <si>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</si>
  <si>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</si>
  <si>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</si>
  <si>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</si>
  <si>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</si>
  <si>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</si>
  <si>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</si>
  <si>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</si>
  <si>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</si>
  <si>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</si>
  <si>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</si>
  <si>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</si>
  <si>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</si>
  <si>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</si>
  <si>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</si>
  <si>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</si>
  <si>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</si>
  <si>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</si>
  <si>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</si>
  <si>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</si>
  <si>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</si>
  <si>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</si>
  <si>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</si>
  <si>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</si>
  <si>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</si>
  <si>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</si>
  <si>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</si>
  <si>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</si>
  <si>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</si>
  <si>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</si>
  <si>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</si>
  <si>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</si>
  <si>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</si>
  <si>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</si>
  <si>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</si>
  <si>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</si>
  <si>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</si>
  <si>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</si>
  <si>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</si>
  <si>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</si>
  <si>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</si>
  <si>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</si>
  <si>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</si>
  <si>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</si>
  <si>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</si>
  <si>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</si>
  <si>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</si>
  <si>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</si>
  <si>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</si>
  <si>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</si>
  <si>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</si>
  <si>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</si>
  <si>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</si>
  <si>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</si>
  <si>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</si>
  <si>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</si>
  <si>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</si>
  <si>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</si>
  <si>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</si>
  <si>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</si>
  <si>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</si>
  <si>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</si>
  <si>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</si>
  <si>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</si>
  <si>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</si>
  <si>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</si>
  <si>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</si>
  <si>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</si>
  <si>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</si>
  <si>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</si>
  <si>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</si>
  <si>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</si>
  <si>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</si>
  <si>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</si>
  <si>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</si>
  <si>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</si>
  <si>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</si>
  <si>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</si>
  <si>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</si>
  <si>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</si>
  <si>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</si>
  <si>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</si>
  <si>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</si>
  <si>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</si>
  <si>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</si>
  <si>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</si>
  <si>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</si>
  <si>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</si>
  <si>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</si>
  <si>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</si>
  <si>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</si>
  <si>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</si>
  <si>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</si>
  <si>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</si>
  <si>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</si>
  <si>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</si>
  <si>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</si>
  <si>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</si>
  <si>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</si>
  <si>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</si>
  <si>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</si>
  <si>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</si>
  <si>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</si>
  <si>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</si>
  <si>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</si>
  <si>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</si>
  <si>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</si>
  <si>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</si>
  <si>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</si>
  <si>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</si>
  <si>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</si>
  <si>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</si>
  <si>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</si>
  <si>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</si>
  <si>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</si>
  <si>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</si>
  <si>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</si>
  <si>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</si>
  <si>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</si>
  <si>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</si>
  <si>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</si>
  <si>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</si>
  <si>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</si>
  <si>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</si>
  <si>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</si>
  <si>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</si>
  <si>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</si>
  <si>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</si>
  <si>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</si>
  <si>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</si>
  <si>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</si>
  <si>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</si>
  <si>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</si>
  <si>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</si>
  <si>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</si>
  <si>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</si>
  <si>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</si>
  <si>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</si>
  <si>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</si>
  <si>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</si>
  <si>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</si>
  <si>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</si>
  <si>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</si>
  <si>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</si>
  <si>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</si>
  <si>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</si>
  <si>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</si>
  <si>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</si>
  <si>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</si>
  <si>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</si>
  <si>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</si>
  <si>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</si>
  <si>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</si>
  <si>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</si>
  <si>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</si>
  <si>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</si>
  <si>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</si>
  <si>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</si>
  <si>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</si>
  <si>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</si>
  <si>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</si>
  <si>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</si>
  <si>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</si>
  <si>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</si>
  <si>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</si>
  <si>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</si>
  <si>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</si>
  <si>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</si>
  <si>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</si>
  <si>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</si>
  <si>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</si>
  <si>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</si>
  <si>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</si>
  <si>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</si>
  <si>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</si>
  <si>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</si>
  <si>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</si>
  <si>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</si>
  <si>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</si>
  <si>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</si>
  <si>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</si>
  <si>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</si>
  <si>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</si>
  <si>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</si>
  <si>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</si>
  <si>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</si>
  <si>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</si>
  <si>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</si>
  <si>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</si>
  <si>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</si>
  <si>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</si>
  <si>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</si>
  <si>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</si>
  <si>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</si>
  <si>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</si>
  <si>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</si>
  <si>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</si>
  <si>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</si>
  <si>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</si>
  <si>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</si>
  <si>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</si>
  <si>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</si>
  <si>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</si>
  <si>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</si>
  <si>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</si>
  <si>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</si>
  <si>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</si>
  <si>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</si>
  <si>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</si>
  <si>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</si>
  <si>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</si>
  <si>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</si>
  <si>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</si>
  <si>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</si>
  <si>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</si>
  <si>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</si>
  <si>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</si>
  <si>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</si>
  <si>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</si>
  <si>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</si>
  <si>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</si>
  <si>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</si>
  <si>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</si>
  <si>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</si>
  <si>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</si>
  <si>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</si>
  <si>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</si>
  <si>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</si>
  <si>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</si>
  <si>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</si>
  <si>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</si>
  <si>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</si>
  <si>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</si>
  <si>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</si>
  <si>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</si>
  <si>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</si>
  <si>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</si>
  <si>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</si>
  <si>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</si>
  <si>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</si>
  <si>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</si>
  <si>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</si>
  <si>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</si>
  <si>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</si>
  <si>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</si>
  <si>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</si>
  <si>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</si>
  <si>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</si>
  <si>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</si>
  <si>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</si>
  <si>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</si>
  <si>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</si>
  <si>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</si>
  <si>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</si>
  <si>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</si>
  <si>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</si>
  <si>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</si>
  <si>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</si>
  <si>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</si>
  <si>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</si>
  <si>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</si>
  <si>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</si>
  <si>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</si>
  <si>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</si>
  <si>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</si>
  <si>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</si>
  <si>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</si>
  <si>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</si>
  <si>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</si>
  <si>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</si>
  <si>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</si>
  <si>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</si>
  <si>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</si>
  <si>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</si>
  <si>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</si>
  <si>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</si>
  <si>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</si>
  <si>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</si>
  <si>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</si>
  <si>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</si>
  <si>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</si>
  <si>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</si>
  <si>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</si>
  <si>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</si>
  <si>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</si>
  <si>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</si>
  <si>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</si>
  <si>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</si>
  <si>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</si>
  <si>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</si>
  <si>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</si>
  <si>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</si>
  <si>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</si>
  <si>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</si>
  <si>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</si>
  <si>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</si>
  <si>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</si>
  <si>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</si>
  <si>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</si>
  <si>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</si>
  <si>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</si>
  <si>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</si>
  <si>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</si>
  <si>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</si>
  <si>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</si>
  <si>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</si>
  <si>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</si>
  <si>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</si>
  <si>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</si>
  <si>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</si>
  <si>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</si>
  <si>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</si>
  <si>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</si>
  <si>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</si>
  <si>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</si>
  <si>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</si>
  <si>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</si>
  <si>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</si>
  <si>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</si>
  <si>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</si>
  <si>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</si>
  <si>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</si>
  <si>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</si>
  <si>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</si>
  <si>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</si>
  <si>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</si>
  <si>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</si>
  <si>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</si>
  <si>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</si>
  <si>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</si>
  <si>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</si>
  <si>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</si>
  <si>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</si>
  <si>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</si>
  <si>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</si>
  <si>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</si>
  <si>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</si>
  <si>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</si>
  <si>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</si>
  <si>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</si>
  <si>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</si>
  <si>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</si>
  <si>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</si>
  <si>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</si>
  <si>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</si>
  <si>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</si>
  <si>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</si>
  <si>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</si>
  <si>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</si>
  <si>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</si>
  <si>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</si>
  <si>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</si>
  <si>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</si>
  <si>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</si>
  <si>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</si>
  <si>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</si>
  <si>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</si>
  <si>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</si>
  <si>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</si>
  <si>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</si>
  <si>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</si>
  <si>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</si>
  <si>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</si>
  <si>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</si>
  <si>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</si>
  <si>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</si>
  <si>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</si>
  <si>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</si>
  <si>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</si>
  <si>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</si>
  <si>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</si>
  <si>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</si>
  <si>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</si>
  <si>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</si>
  <si>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</si>
  <si>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</si>
  <si>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</si>
  <si>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</si>
  <si>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</si>
  <si>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</si>
  <si>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</si>
  <si>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</si>
  <si>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</si>
  <si>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</si>
  <si>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</si>
  <si>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</si>
  <si>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</si>
  <si>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</si>
  <si>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</si>
  <si>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</si>
  <si>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</si>
  <si>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</si>
  <si>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</si>
  <si>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</si>
  <si>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</si>
  <si>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</si>
  <si>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</si>
  <si>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</si>
  <si>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</si>
  <si>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</si>
  <si>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</si>
  <si>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</si>
  <si>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</si>
  <si>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</si>
  <si>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</si>
  <si>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</si>
  <si>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</si>
  <si>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</si>
  <si>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</si>
  <si>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</si>
  <si>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</si>
  <si>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</si>
  <si>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</si>
  <si>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</si>
  <si>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</si>
  <si>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</si>
  <si>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</si>
  <si>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</si>
  <si>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</si>
  <si>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</si>
  <si>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</si>
  <si>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</si>
  <si>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</si>
  <si>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</si>
  <si>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</si>
  <si>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</si>
  <si>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</si>
  <si>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</si>
  <si>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</si>
  <si>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</si>
  <si>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</si>
  <si>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</si>
  <si>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</si>
  <si>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</si>
  <si>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</si>
  <si>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</si>
  <si>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</si>
  <si>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</si>
  <si>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</si>
  <si>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</si>
  <si>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</si>
  <si>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</si>
  <si>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</si>
  <si>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</si>
  <si>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</si>
  <si>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</si>
  <si>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</si>
  <si>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</si>
  <si>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</si>
  <si>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</si>
  <si>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</si>
  <si>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</si>
  <si>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</si>
  <si>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</si>
  <si>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</si>
  <si>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</si>
  <si>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</si>
  <si>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</si>
  <si>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</si>
  <si>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</si>
  <si>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</si>
  <si>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</si>
  <si>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</si>
  <si>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</si>
  <si>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</si>
  <si>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</si>
  <si>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</si>
  <si>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</si>
  <si>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</si>
  <si>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</si>
  <si>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</si>
  <si>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</si>
  <si>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</si>
  <si>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</si>
  <si>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</si>
  <si>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</si>
  <si>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</si>
  <si>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</si>
  <si>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</si>
  <si>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</si>
  <si>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</si>
  <si>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</si>
  <si>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</si>
  <si>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</si>
  <si>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</si>
  <si>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</si>
  <si>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</si>
  <si>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</si>
  <si>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</si>
  <si>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</si>
  <si>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</si>
  <si>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</si>
  <si>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</si>
  <si>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</si>
  <si>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</si>
  <si>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</si>
  <si>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</si>
  <si>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</si>
  <si>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</si>
  <si>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</si>
  <si>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</si>
  <si>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</si>
  <si>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</si>
  <si>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</si>
  <si>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</si>
  <si>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</si>
  <si>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</si>
  <si>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</si>
  <si>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</si>
  <si>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</si>
  <si>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</si>
  <si>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</si>
  <si>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</si>
  <si>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</si>
  <si>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</si>
  <si>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</si>
  <si>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</si>
  <si>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</si>
  <si>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</si>
  <si>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</si>
  <si>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</si>
  <si>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</si>
  <si>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</si>
  <si>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</si>
  <si>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</si>
  <si>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</si>
  <si>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</si>
  <si>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</si>
  <si>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</si>
  <si>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</si>
  <si>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</si>
  <si>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</si>
  <si>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</si>
  <si>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</si>
  <si>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</si>
  <si>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</si>
  <si>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</si>
  <si>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</si>
  <si>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</si>
  <si>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</si>
  <si>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</si>
  <si>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</si>
  <si>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</si>
  <si>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</si>
  <si>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</si>
  <si>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</si>
  <si>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</si>
  <si>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</si>
  <si>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</si>
  <si>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</si>
  <si>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</si>
  <si>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</si>
  <si>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</si>
  <si>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</si>
  <si>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</si>
  <si>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</si>
  <si>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</si>
  <si>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</si>
  <si>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</si>
  <si>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</si>
  <si>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</si>
  <si>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</si>
  <si>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</si>
  <si>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</si>
  <si>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</si>
  <si>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</si>
  <si>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</si>
  <si>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</si>
  <si>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</si>
  <si>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</si>
  <si>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</si>
  <si>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</si>
  <si>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</si>
  <si>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</si>
  <si>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</si>
  <si>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</si>
  <si>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</si>
  <si>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</si>
  <si>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</si>
  <si>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</si>
  <si>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</si>
  <si>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</si>
  <si>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</si>
  <si>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</si>
  <si>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</si>
  <si>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</si>
  <si>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</si>
  <si>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</si>
  <si>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</si>
  <si>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</si>
  <si>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</si>
  <si>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</si>
  <si>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</si>
  <si>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</si>
  <si>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</si>
  <si>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</si>
  <si>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</si>
  <si>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</si>
  <si>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</si>
  <si>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</si>
  <si>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</si>
  <si>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</si>
  <si>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</si>
  <si>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</si>
  <si>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</si>
  <si>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</si>
  <si>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</si>
  <si>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</si>
  <si>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</si>
  <si>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</si>
  <si>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</si>
  <si>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</si>
  <si>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</si>
  <si>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</si>
  <si>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</si>
  <si>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</si>
  <si>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</si>
  <si>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</si>
  <si>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</si>
  <si>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</si>
  <si>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</si>
  <si>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</si>
  <si>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</si>
  <si>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</si>
  <si>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</si>
  <si>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</si>
  <si>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</si>
  <si>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</si>
  <si>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</si>
  <si>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</si>
  <si>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</si>
  <si>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</si>
  <si>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</si>
  <si>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</si>
  <si>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</si>
  <si>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</si>
  <si>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</si>
  <si>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</si>
  <si>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</si>
  <si>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</si>
  <si>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</si>
  <si>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</si>
  <si>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</si>
  <si>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</si>
  <si>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</si>
  <si>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</si>
  <si>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</si>
  <si>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</si>
  <si>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</si>
  <si>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</si>
  <si>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</si>
  <si>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</si>
  <si>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</si>
  <si>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</si>
  <si>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</si>
  <si>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</si>
  <si>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</si>
  <si>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</si>
  <si>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</si>
  <si>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</si>
  <si>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</si>
  <si>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</si>
  <si>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</si>
  <si>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</si>
  <si>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</si>
  <si>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</si>
  <si>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</si>
  <si>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</si>
  <si>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</si>
  <si>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</si>
  <si>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</si>
  <si>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</si>
  <si>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</si>
  <si>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</si>
  <si>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</si>
  <si>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</si>
  <si>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</si>
  <si>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</si>
  <si>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</si>
  <si>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</si>
  <si>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</si>
  <si>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</si>
  <si>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</si>
  <si>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</si>
  <si>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</si>
  <si>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</si>
  <si>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</si>
  <si>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</si>
  <si>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</si>
  <si>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</si>
  <si>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</si>
  <si>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</si>
  <si>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</si>
  <si>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</si>
  <si>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</si>
  <si>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</si>
  <si>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</si>
  <si>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</si>
  <si>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</si>
  <si>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</si>
  <si>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</si>
  <si>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</si>
  <si>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</si>
  <si>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</si>
  <si>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</si>
  <si>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</si>
  <si>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</si>
  <si>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</si>
  <si>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</si>
  <si>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</si>
  <si>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</si>
  <si>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</si>
  <si>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</si>
  <si>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</si>
  <si>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</si>
  <si>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</si>
  <si>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</si>
  <si>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</si>
  <si>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</si>
  <si>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</si>
  <si>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</si>
  <si>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</si>
  <si>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</si>
  <si>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</si>
  <si>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</si>
  <si>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</si>
  <si>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</si>
  <si>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</si>
  <si>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</si>
  <si>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</si>
  <si>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</si>
  <si>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</si>
  <si>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</si>
  <si>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</si>
  <si>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</si>
  <si>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</si>
  <si>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</si>
  <si>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</si>
  <si>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</si>
  <si>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</si>
  <si>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</si>
  <si>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</si>
  <si>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</si>
  <si>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</si>
  <si>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</si>
  <si>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</si>
  <si>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</si>
  <si>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</si>
  <si>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</si>
  <si>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</si>
  <si>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</si>
  <si>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</si>
  <si>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</si>
  <si>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</si>
  <si>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</si>
  <si>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</si>
  <si>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</si>
  <si>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</si>
  <si>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</si>
  <si>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</si>
  <si>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</si>
  <si>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</si>
  <si>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</si>
  <si>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</si>
  <si>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</si>
  <si>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</si>
  <si>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</si>
  <si>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</si>
  <si>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</si>
  <si>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</si>
  <si>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</si>
  <si>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</si>
  <si>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</si>
  <si>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</si>
  <si>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</si>
  <si>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</si>
  <si>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</si>
  <si>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</si>
  <si>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</si>
  <si>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</si>
  <si>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</si>
  <si>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</si>
  <si>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</si>
  <si>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</si>
  <si>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</si>
  <si>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</si>
  <si>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</si>
  <si>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</si>
  <si>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</si>
  <si>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</si>
  <si>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</si>
  <si>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</si>
  <si>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</si>
  <si>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</si>
  <si>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</si>
  <si>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</si>
  <si>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</si>
  <si>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</si>
  <si>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</si>
  <si>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</si>
  <si>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</si>
  <si>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</si>
  <si>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</si>
  <si>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</si>
  <si>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</si>
  <si>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</si>
  <si>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</si>
  <si>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</si>
  <si>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</si>
  <si>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</si>
  <si>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</si>
  <si>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</si>
  <si>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</si>
  <si>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</si>
  <si>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</si>
  <si>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</si>
  <si>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</si>
  <si>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</si>
  <si>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</si>
  <si>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</si>
  <si>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</si>
  <si>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</si>
  <si>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</si>
  <si>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</si>
  <si>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</si>
  <si>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</si>
  <si>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</si>
  <si>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</si>
  <si>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</si>
  <si>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</si>
  <si>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</si>
  <si>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</si>
  <si>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</si>
  <si>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</si>
  <si>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</si>
  <si>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</si>
  <si>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</si>
  <si>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</si>
  <si>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</si>
  <si>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</si>
  <si>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</si>
  <si>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</si>
  <si>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</si>
  <si>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</si>
  <si>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</si>
  <si>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</si>
  <si>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</si>
  <si>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</si>
  <si>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</si>
  <si>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</si>
  <si>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</si>
  <si>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</si>
  <si>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</si>
  <si>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</si>
  <si>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</si>
  <si>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</si>
  <si>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</si>
  <si>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</si>
  <si>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</si>
  <si>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</si>
  <si>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</si>
  <si>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</si>
  <si>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</si>
  <si>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</si>
  <si>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</si>
  <si>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</si>
  <si>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</si>
  <si>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</si>
  <si>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</si>
  <si>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</si>
  <si>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</si>
  <si>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</si>
  <si>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</si>
  <si>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</si>
  <si>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</si>
  <si>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</si>
  <si>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</si>
  <si>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</si>
  <si>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</si>
  <si>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</si>
  <si>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</si>
  <si>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</si>
  <si>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</si>
  <si>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</si>
  <si>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</si>
  <si>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</si>
  <si>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</si>
  <si>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</si>
  <si>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</si>
  <si>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</si>
  <si>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</si>
  <si>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</si>
  <si>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</si>
  <si>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</si>
  <si>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</si>
  <si>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</si>
  <si>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</si>
  <si>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</si>
  <si>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</si>
  <si>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</si>
  <si>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</si>
  <si>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</si>
  <si>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</si>
  <si>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</si>
  <si>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</si>
  <si>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</si>
  <si>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</si>
  <si>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</si>
  <si>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</si>
  <si>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</si>
  <si>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</si>
  <si>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</si>
  <si>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</si>
  <si>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</si>
  <si>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</si>
  <si>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</si>
  <si>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</si>
  <si>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</si>
  <si>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</si>
  <si>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</si>
  <si>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</si>
  <si>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</si>
  <si>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</si>
  <si>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</si>
  <si>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</si>
  <si>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</si>
  <si>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</si>
  <si>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</si>
  <si>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</si>
  <si>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</si>
  <si>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</si>
  <si>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</si>
  <si>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</si>
  <si>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</si>
  <si>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</si>
  <si>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</si>
  <si>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</si>
  <si>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</si>
  <si>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</si>
  <si>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</si>
  <si>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</si>
  <si>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</si>
  <si>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</si>
  <si>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</si>
  <si>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</si>
  <si>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</si>
  <si>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</si>
  <si>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</si>
  <si>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</si>
  <si>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</si>
  <si>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</si>
  <si>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</si>
  <si>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</si>
  <si>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</si>
  <si>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</si>
  <si>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</si>
  <si>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</si>
  <si>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</si>
  <si>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</si>
  <si>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</si>
  <si>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</si>
  <si>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</si>
  <si>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</si>
  <si>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</si>
  <si>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</si>
  <si>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</si>
  <si>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</si>
  <si>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</si>
  <si>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</si>
  <si>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</si>
  <si>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</si>
  <si>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</si>
  <si>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</si>
  <si>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</si>
  <si>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</si>
  <si>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</si>
  <si>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</si>
  <si>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</si>
  <si>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</si>
  <si>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</si>
  <si>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</si>
  <si>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</si>
  <si>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</si>
  <si>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</si>
  <si>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</si>
  <si>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</si>
  <si>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</si>
  <si>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</si>
  <si>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</si>
  <si>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</si>
  <si>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</si>
  <si>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</si>
  <si>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</si>
  <si>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</si>
  <si>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</si>
  <si>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</si>
  <si>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</si>
  <si>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</si>
  <si>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</si>
  <si>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</si>
  <si>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</si>
  <si>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</si>
  <si>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</si>
  <si>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</si>
  <si>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</si>
  <si>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</si>
  <si>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</si>
  <si>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</si>
  <si>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</si>
  <si>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</si>
  <si>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</si>
  <si>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</si>
  <si>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</si>
  <si>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</si>
  <si>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</si>
  <si>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</si>
  <si>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</si>
  <si>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</si>
  <si>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</si>
  <si>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</si>
  <si>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</si>
  <si>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</si>
  <si>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</si>
  <si>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</si>
  <si>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</si>
  <si>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</si>
  <si>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</si>
  <si>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</si>
  <si>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</si>
  <si>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</si>
  <si>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</si>
  <si>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</si>
  <si>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</si>
  <si>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</si>
  <si>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</si>
  <si>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</si>
  <si>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</si>
  <si>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</si>
  <si>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</si>
  <si>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</si>
  <si>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</si>
  <si>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</si>
  <si>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</si>
  <si>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</si>
  <si>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</si>
  <si>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</si>
  <si>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</si>
  <si>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</si>
  <si>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</si>
  <si>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</si>
  <si>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</si>
  <si>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</si>
  <si>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</si>
  <si>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</si>
  <si>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</si>
  <si>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</si>
  <si>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</si>
  <si>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</si>
  <si>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</si>
  <si>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</si>
  <si>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</si>
  <si>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</si>
  <si>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</si>
  <si>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</si>
  <si>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</si>
  <si>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</si>
  <si>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</si>
  <si>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</si>
  <si>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</si>
  <si>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</si>
  <si>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</si>
  <si>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</si>
  <si>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</si>
  <si>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</si>
  <si>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</si>
  <si>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</si>
  <si>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</si>
  <si>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</si>
  <si>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</si>
  <si>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</si>
  <si>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</si>
  <si>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</si>
  <si>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</si>
  <si>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</si>
  <si>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</si>
  <si>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</si>
  <si>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</si>
  <si>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</si>
  <si>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</si>
  <si>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</si>
  <si>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</si>
  <si>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</si>
  <si>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</si>
  <si>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</si>
  <si>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</si>
  <si>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</si>
  <si>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</si>
  <si>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</si>
  <si>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</si>
  <si>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</si>
  <si>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</si>
  <si>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</si>
  <si>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</si>
  <si>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</si>
  <si>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</si>
  <si>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</si>
  <si>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</si>
  <si>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</si>
  <si>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</si>
  <si>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</si>
  <si>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</si>
  <si>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</si>
  <si>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</si>
  <si>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</si>
  <si>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</si>
  <si>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</si>
  <si>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</si>
  <si>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</si>
  <si>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</si>
  <si>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</si>
  <si>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</si>
  <si>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</si>
  <si>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</si>
  <si>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</si>
  <si>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</si>
  <si>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</si>
  <si>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</si>
  <si>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</si>
  <si>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</si>
  <si>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</si>
  <si>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</si>
  <si>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</si>
  <si>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</si>
  <si>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</si>
  <si>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</si>
  <si>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</si>
  <si>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</si>
  <si>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</si>
  <si>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</si>
  <si>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</si>
  <si>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</si>
  <si>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</si>
  <si>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</si>
  <si>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</si>
  <si>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</si>
  <si>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</si>
  <si>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</si>
  <si>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</si>
  <si>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</si>
  <si>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</si>
  <si>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</si>
  <si>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</si>
  <si>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</si>
  <si>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</si>
  <si>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</si>
  <si>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</si>
  <si>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</si>
  <si>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</si>
  <si>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</si>
  <si>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</si>
  <si>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</si>
  <si>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</si>
  <si>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</si>
  <si>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</si>
  <si>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</si>
  <si>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</si>
  <si>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</si>
  <si>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</si>
  <si>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</si>
  <si>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</si>
  <si>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</si>
  <si>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</si>
  <si>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</si>
  <si>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</si>
  <si>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</si>
  <si>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</si>
  <si>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</si>
  <si>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</si>
  <si>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</si>
  <si>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</si>
  <si>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</si>
  <si>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</si>
  <si>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</si>
  <si>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</si>
  <si>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</si>
  <si>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</si>
  <si>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</si>
  <si>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</si>
  <si>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</si>
  <si>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</si>
  <si>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</si>
  <si>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</si>
  <si>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</si>
  <si>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</si>
  <si>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</si>
  <si>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</si>
  <si>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</si>
  <si>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</si>
  <si>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</si>
  <si>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</si>
  <si>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</si>
  <si>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</si>
  <si>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</si>
  <si>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</si>
  <si>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</si>
  <si>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</si>
  <si>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</si>
  <si>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</si>
  <si>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</si>
  <si>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</si>
  <si>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</si>
  <si>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</si>
  <si>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</si>
  <si>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</si>
  <si>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</si>
  <si>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</si>
  <si>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</si>
  <si>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</si>
  <si>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</si>
  <si>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</si>
  <si>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</si>
  <si>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</si>
  <si>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</si>
  <si>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</si>
  <si>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</si>
  <si>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</si>
  <si>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</si>
  <si>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</si>
  <si>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</si>
  <si>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</si>
  <si>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</si>
  <si>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</si>
  <si>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</si>
  <si>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</si>
  <si>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</si>
  <si>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</si>
  <si>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</si>
  <si>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</si>
  <si>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</si>
  <si>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</si>
  <si>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</si>
  <si>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</si>
  <si>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</si>
  <si>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</si>
  <si>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</si>
  <si>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</si>
  <si>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</si>
  <si>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</si>
  <si>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</si>
  <si>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</si>
  <si>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</si>
  <si>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</si>
  <si>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</si>
  <si>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</si>
  <si>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</si>
  <si>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</si>
  <si>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</si>
  <si>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</si>
  <si>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</si>
  <si>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</si>
  <si>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</si>
  <si>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</si>
  <si>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</si>
  <si>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</si>
  <si>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</si>
  <si>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</si>
  <si>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</si>
  <si>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</si>
  <si>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</si>
  <si>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</si>
  <si>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</si>
  <si>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</si>
  <si>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</si>
  <si>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</si>
  <si>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</si>
  <si>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</si>
  <si>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</si>
  <si>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</si>
  <si>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</si>
  <si>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</si>
  <si>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</si>
  <si>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</si>
  <si>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</si>
  <si>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</si>
  <si>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</si>
  <si>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</si>
  <si>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</si>
  <si>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</si>
  <si>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</si>
  <si>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</si>
  <si>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</si>
  <si>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</si>
  <si>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</si>
  <si>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</si>
  <si>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</si>
  <si>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</si>
  <si>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</si>
  <si>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</si>
  <si>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</si>
  <si>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</si>
  <si>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</si>
  <si>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</si>
  <si>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</si>
  <si>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</si>
  <si>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</si>
  <si>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</si>
  <si>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</si>
  <si>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</si>
  <si>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</si>
  <si>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</si>
  <si>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</si>
  <si>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</si>
  <si>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</si>
  <si>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</si>
  <si>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</si>
  <si>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</si>
  <si>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</si>
  <si>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</si>
  <si>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</si>
  <si>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</si>
  <si>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</si>
  <si>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</si>
  <si>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</si>
  <si>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</si>
  <si>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</si>
  <si>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</si>
  <si>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</si>
  <si>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</si>
  <si>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</si>
  <si>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</si>
  <si>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</si>
  <si>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</si>
  <si>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</si>
  <si>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</si>
  <si>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</si>
  <si>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</si>
  <si>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</si>
  <si>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</si>
  <si>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</si>
  <si>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</si>
  <si>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</si>
  <si>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</si>
  <si>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</si>
  <si>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</si>
  <si>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</si>
  <si>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</si>
  <si>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</si>
  <si>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</si>
  <si>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</si>
  <si>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</si>
  <si>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</si>
  <si>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</si>
  <si>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</si>
  <si>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</si>
  <si>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</si>
  <si>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</si>
  <si>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</si>
  <si>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</si>
  <si>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</si>
  <si>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</si>
  <si>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</si>
  <si>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</si>
  <si>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</si>
  <si>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</si>
  <si>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</si>
  <si>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</si>
  <si>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</si>
  <si>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</si>
  <si>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</si>
  <si>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</si>
  <si>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</si>
  <si>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</si>
  <si>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</si>
  <si>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</si>
  <si>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</si>
  <si>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</si>
  <si>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</si>
  <si>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</si>
  <si>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</si>
  <si>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</si>
  <si>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</si>
  <si>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</si>
  <si>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</si>
  <si>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</si>
  <si>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</si>
  <si>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</si>
  <si>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</si>
  <si>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</si>
  <si>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</si>
  <si>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</si>
  <si>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</si>
  <si>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</si>
  <si>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</si>
  <si>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</si>
  <si>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</si>
  <si>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</si>
  <si>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</si>
  <si>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</si>
  <si>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</si>
  <si>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</si>
  <si>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</si>
  <si>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</si>
  <si>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</si>
  <si>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</si>
  <si>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</si>
  <si>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</si>
  <si>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</si>
  <si>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</si>
  <si>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</si>
  <si>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</si>
  <si>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</si>
  <si>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</si>
  <si>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</si>
  <si>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</si>
  <si>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</si>
  <si>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</si>
  <si>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</si>
  <si>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</si>
  <si>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</si>
  <si>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</si>
  <si>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</si>
  <si>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</si>
  <si>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</si>
  <si>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</si>
  <si>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</si>
  <si>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</si>
  <si>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</si>
  <si>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</si>
  <si>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</si>
  <si>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</si>
  <si>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</si>
  <si>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</si>
  <si>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</si>
  <si>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</si>
  <si>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</si>
  <si>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</si>
  <si>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</si>
  <si>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</si>
  <si>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</si>
  <si>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</si>
  <si>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</si>
  <si>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</si>
  <si>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</si>
  <si>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</si>
  <si>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</si>
  <si>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</si>
  <si>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</si>
  <si>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</si>
  <si>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</si>
  <si>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</si>
  <si>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</si>
  <si>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</si>
  <si>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</si>
  <si>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</si>
  <si>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</si>
  <si>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</si>
  <si>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</si>
  <si>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</si>
  <si>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</si>
  <si>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</si>
  <si>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</si>
  <si>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</si>
  <si>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</si>
  <si>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</si>
  <si>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</si>
  <si>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</si>
  <si>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</si>
  <si>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</si>
  <si>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</si>
  <si>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</si>
  <si>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</si>
  <si>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</si>
  <si>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</si>
  <si>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</si>
  <si>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</si>
  <si>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</si>
  <si>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</si>
  <si>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</si>
  <si>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</si>
  <si>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</si>
  <si>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</si>
  <si>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</si>
  <si>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</si>
  <si>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</si>
  <si>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</si>
  <si>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</si>
  <si>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</si>
  <si>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</si>
  <si>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</si>
  <si>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</si>
  <si>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</si>
  <si>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</si>
  <si>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</si>
  <si>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</si>
  <si>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</si>
  <si>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</si>
  <si>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</si>
  <si>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</si>
  <si>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</si>
  <si>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</si>
  <si>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</si>
  <si>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</si>
  <si>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</si>
  <si>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</si>
  <si>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</si>
  <si>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</si>
  <si>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</si>
  <si>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</si>
  <si>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</si>
  <si>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</si>
  <si>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</si>
  <si>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</si>
  <si>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</si>
  <si>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</si>
  <si>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</si>
  <si>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</si>
  <si>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</si>
  <si>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</si>
  <si>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</si>
  <si>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</si>
  <si>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</si>
  <si>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</si>
  <si>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</si>
  <si>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</si>
  <si>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</si>
  <si>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</si>
  <si>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</si>
  <si>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</si>
  <si>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</si>
  <si>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</si>
  <si>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</si>
  <si>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</si>
  <si>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</si>
  <si>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</si>
  <si>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</si>
  <si>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</si>
  <si>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</si>
  <si>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</si>
  <si>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</si>
  <si>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</si>
  <si>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</si>
  <si>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</si>
  <si>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</si>
  <si>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</si>
  <si>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</si>
  <si>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</si>
  <si>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</si>
  <si>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</si>
  <si>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</si>
  <si>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</si>
  <si>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</si>
  <si>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</si>
  <si>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</si>
  <si>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</si>
  <si>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</si>
  <si>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</si>
  <si>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</si>
  <si>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</si>
  <si>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</si>
  <si>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</si>
  <si>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</si>
  <si>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</si>
  <si>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</si>
  <si>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</si>
  <si>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</si>
  <si>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</si>
  <si>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</si>
  <si>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</si>
  <si>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</si>
  <si>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</si>
  <si>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</si>
  <si>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</si>
  <si>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</si>
  <si>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</si>
  <si>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</si>
  <si>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</si>
  <si>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</si>
  <si>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</si>
  <si>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</si>
  <si>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</si>
  <si>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</si>
  <si>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</si>
  <si>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</si>
  <si>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</si>
  <si>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</si>
  <si>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</si>
  <si>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</si>
  <si>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</si>
  <si>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</si>
  <si>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</si>
  <si>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</si>
  <si>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</si>
  <si>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</si>
  <si>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</si>
  <si>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</si>
  <si>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</si>
  <si>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</si>
  <si>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</si>
  <si>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</si>
  <si>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</si>
  <si>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</si>
  <si>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</si>
  <si>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</si>
  <si>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</si>
  <si>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</si>
  <si>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</si>
  <si>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</si>
  <si>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</si>
  <si>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</si>
  <si>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</si>
  <si>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</si>
  <si>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</si>
  <si>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</si>
  <si>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</si>
  <si>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</si>
  <si>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</si>
  <si>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</si>
  <si>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</si>
  <si>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</si>
  <si>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</si>
  <si>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</si>
  <si>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</si>
  <si>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</si>
  <si>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</si>
  <si>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</si>
  <si>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</si>
  <si>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</si>
  <si>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</si>
  <si>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</si>
  <si>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</si>
  <si>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</si>
  <si>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</si>
  <si>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</si>
  <si>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</si>
  <si>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</si>
  <si>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</si>
  <si>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</si>
  <si>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</si>
  <si>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</si>
  <si>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</si>
  <si>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</si>
  <si>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</si>
  <si>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</si>
  <si>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</si>
  <si>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</si>
  <si>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</si>
  <si>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</si>
  <si>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</si>
  <si>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</si>
  <si>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</si>
  <si>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</si>
  <si>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</si>
  <si>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</si>
  <si>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</si>
  <si>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</si>
  <si>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</si>
  <si>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</si>
  <si>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</si>
  <si>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</si>
  <si>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</si>
  <si>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</si>
  <si>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</si>
  <si>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</si>
  <si>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</si>
  <si>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</si>
  <si>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</si>
  <si>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</si>
  <si>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</si>
  <si>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</si>
  <si>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</si>
  <si>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</si>
  <si>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</si>
  <si>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</si>
  <si>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</si>
  <si>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</si>
  <si>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</si>
  <si>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</si>
  <si>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</si>
  <si>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</si>
  <si>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</si>
  <si>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</si>
  <si>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</si>
  <si>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</si>
  <si>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</si>
  <si>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</si>
  <si>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</si>
  <si>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</si>
  <si>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</si>
  <si>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</si>
  <si>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</si>
  <si>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</si>
  <si>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</si>
  <si>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</si>
  <si>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</si>
  <si>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</si>
  <si>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</si>
  <si>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</si>
  <si>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</si>
  <si>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</si>
  <si>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</si>
  <si>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</si>
  <si>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</si>
  <si>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</si>
  <si>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</si>
  <si>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</si>
  <si>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</si>
  <si>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</si>
  <si>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</si>
  <si>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</si>
  <si>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</si>
  <si>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</si>
  <si>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</si>
  <si>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</si>
  <si>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</si>
  <si>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</si>
  <si>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</si>
  <si>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</si>
  <si>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</si>
  <si>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</si>
  <si>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</si>
  <si>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</si>
  <si>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</si>
  <si>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</si>
  <si>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</si>
  <si>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</si>
  <si>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</si>
  <si>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</si>
  <si>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</si>
  <si>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</si>
  <si>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</si>
  <si>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</si>
  <si>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</si>
  <si>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</si>
  <si>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</si>
  <si>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</si>
  <si>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</si>
  <si>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</si>
  <si>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</si>
  <si>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</si>
  <si>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</si>
  <si>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</si>
  <si>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</si>
  <si>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</si>
  <si>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</si>
  <si>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</si>
  <si>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</si>
  <si>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</si>
  <si>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</si>
  <si>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</si>
  <si>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</si>
  <si>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</si>
  <si>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</si>
  <si>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</si>
  <si>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</si>
  <si>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</si>
  <si>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</si>
  <si>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</si>
  <si>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</si>
  <si>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</si>
  <si>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</si>
  <si>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</si>
  <si>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</si>
  <si>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</si>
  <si>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</si>
  <si>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</si>
  <si>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</si>
  <si>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</si>
  <si>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</si>
  <si>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</si>
  <si>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</si>
  <si>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</si>
  <si>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</si>
  <si>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</si>
  <si>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</si>
  <si>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</si>
  <si>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</si>
  <si>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</si>
  <si>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</si>
  <si>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</si>
  <si>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</si>
  <si>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</si>
  <si>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</si>
  <si>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</si>
  <si>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</si>
  <si>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</si>
  <si>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</si>
  <si>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</si>
  <si>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</si>
  <si>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</si>
  <si>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</si>
  <si>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</si>
  <si>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</si>
  <si>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</si>
  <si>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</si>
  <si>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</si>
  <si>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</si>
  <si>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</si>
  <si>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</si>
  <si>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</si>
  <si>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</si>
  <si>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</si>
  <si>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</si>
  <si>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</si>
  <si>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</si>
  <si>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</si>
  <si>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</si>
  <si>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</si>
  <si>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</si>
  <si>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</si>
  <si>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</si>
  <si>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</si>
  <si>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</si>
  <si>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</si>
  <si>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</si>
  <si>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</si>
  <si>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</si>
  <si>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</si>
  <si>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</si>
  <si>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</si>
  <si>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</si>
  <si>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</si>
  <si>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</si>
  <si>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</si>
  <si>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</si>
  <si>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</si>
  <si>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</si>
  <si>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</si>
  <si>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</si>
  <si>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</si>
  <si>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</si>
  <si>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</si>
  <si>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</si>
  <si>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</si>
  <si>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</si>
  <si>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</si>
  <si>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</si>
  <si>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</si>
  <si>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</si>
  <si>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</si>
  <si>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</si>
  <si>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</si>
  <si>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</si>
  <si>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</si>
  <si>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</si>
  <si>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</si>
  <si>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</si>
  <si>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</si>
  <si>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</si>
  <si>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</si>
  <si>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</si>
  <si>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</si>
  <si>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</si>
  <si>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</si>
  <si>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</si>
  <si>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</si>
  <si>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</si>
  <si>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</si>
  <si>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</si>
  <si>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</si>
  <si>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</si>
  <si>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</si>
  <si>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</si>
  <si>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</si>
  <si>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</si>
  <si>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</si>
  <si>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</si>
  <si>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</si>
  <si>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</si>
  <si>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</si>
  <si>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</si>
  <si>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</si>
  <si>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</si>
  <si>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</si>
  <si>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</si>
  <si>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</si>
  <si>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</si>
  <si>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</si>
  <si>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</si>
  <si>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</si>
  <si>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</si>
  <si>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</si>
  <si>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</si>
  <si>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</si>
  <si>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</si>
  <si>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</si>
  <si>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</si>
  <si>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</si>
  <si>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</si>
  <si>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</si>
  <si>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</si>
  <si>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</si>
  <si>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</si>
  <si>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</si>
  <si>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</si>
  <si>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</si>
  <si>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</si>
  <si>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</si>
  <si>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</si>
  <si>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</si>
  <si>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</si>
  <si>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</si>
  <si>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</si>
  <si>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</si>
  <si>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</si>
  <si>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</si>
  <si>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</si>
  <si>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</si>
  <si>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</si>
  <si>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</si>
  <si>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</si>
  <si>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</si>
  <si>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</si>
  <si>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</si>
  <si>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</si>
  <si>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</si>
  <si>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</si>
  <si>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</si>
  <si>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</si>
  <si>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</si>
  <si>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</si>
  <si>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</si>
  <si>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</si>
  <si>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</si>
  <si>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</si>
  <si>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</si>
  <si>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</si>
  <si>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</si>
  <si>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</si>
  <si>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</si>
  <si>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</si>
  <si>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</si>
  <si>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</si>
  <si>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</si>
  <si>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</si>
  <si>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</si>
  <si>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</si>
  <si>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</si>
  <si>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</si>
  <si>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</si>
  <si>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</si>
  <si>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</si>
  <si>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</si>
  <si>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</si>
  <si>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</si>
  <si>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</si>
  <si>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</si>
  <si>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</si>
  <si>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</si>
  <si>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</si>
  <si>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</si>
  <si>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</si>
  <si>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</si>
  <si>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</si>
  <si>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</si>
  <si>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</si>
  <si>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</si>
  <si>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</si>
  <si>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</si>
  <si>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</si>
  <si>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</si>
  <si>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</si>
  <si>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</si>
  <si>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</si>
  <si>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</si>
  <si>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</si>
  <si>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</si>
  <si>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</si>
  <si>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</si>
  <si>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</si>
  <si>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</si>
  <si>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</si>
  <si>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</si>
  <si>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</si>
  <si>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</si>
  <si>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</si>
  <si>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</si>
  <si>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</si>
  <si>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</si>
  <si>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</si>
  <si>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</si>
  <si>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</si>
  <si>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</si>
  <si>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</si>
  <si>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</si>
  <si>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</si>
  <si>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</si>
  <si>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</si>
  <si>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</si>
  <si>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</si>
  <si>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</si>
  <si>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</si>
  <si>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</si>
  <si>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</si>
  <si>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</si>
  <si>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</si>
  <si>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</si>
  <si>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</si>
  <si>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</si>
  <si>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</si>
  <si>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</si>
  <si>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</si>
  <si>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</si>
  <si>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</si>
  <si>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</si>
  <si>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</si>
  <si>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</si>
  <si>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</si>
  <si>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</si>
  <si>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</si>
  <si>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</si>
  <si>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</si>
  <si>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</si>
  <si>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</si>
  <si>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</si>
  <si>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</si>
  <si>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</si>
  <si>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</si>
  <si>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</si>
  <si>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</si>
  <si>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</si>
  <si>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</si>
  <si>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</si>
  <si>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</si>
  <si>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</si>
  <si>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</si>
  <si>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</si>
  <si>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</si>
  <si>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</si>
  <si>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</si>
  <si>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</si>
  <si>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</si>
  <si>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</si>
  <si>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</si>
  <si>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</si>
  <si>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</si>
  <si>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</si>
  <si>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</si>
  <si>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</si>
  <si>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</si>
  <si>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</si>
  <si>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</si>
  <si>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</si>
  <si>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</si>
  <si>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</si>
  <si>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</si>
  <si>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</si>
  <si>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</si>
  <si>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</si>
  <si>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</si>
  <si>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</si>
  <si>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</si>
  <si>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</si>
  <si>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</si>
  <si>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</si>
  <si>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</si>
  <si>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</si>
  <si>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</si>
  <si>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</si>
  <si>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</si>
  <si>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</si>
  <si>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</si>
  <si>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</si>
  <si>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</si>
  <si>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</si>
  <si>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</si>
  <si>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</si>
  <si>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</si>
  <si>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</si>
  <si>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</si>
  <si>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</si>
  <si>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</si>
  <si>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</si>
  <si>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</si>
  <si>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</si>
  <si>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</si>
  <si>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</si>
  <si>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</si>
  <si>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</si>
  <si>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</si>
  <si>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</si>
  <si>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</si>
  <si>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</si>
  <si>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</si>
  <si>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</si>
  <si>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</si>
  <si>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</si>
  <si>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</si>
  <si>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</si>
  <si>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</si>
  <si>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</si>
  <si>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</si>
  <si>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</si>
  <si>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</si>
  <si>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</si>
  <si>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</si>
  <si>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</si>
  <si>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</si>
  <si>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</si>
  <si>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</si>
  <si>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</si>
  <si>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</si>
  <si>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</si>
  <si>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</si>
  <si>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</si>
  <si>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</si>
  <si>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</si>
  <si>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</si>
  <si>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</si>
  <si>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</si>
  <si>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</si>
  <si>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</si>
  <si>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</si>
  <si>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</si>
  <si>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</si>
  <si>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</si>
  <si>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</si>
  <si>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</si>
  <si>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</si>
  <si>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</si>
  <si>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</si>
  <si>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</si>
  <si>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</si>
  <si>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</si>
  <si>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</si>
  <si>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</si>
  <si>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</si>
  <si>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</si>
  <si>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</si>
  <si>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</si>
  <si>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</si>
  <si>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</si>
  <si>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</si>
  <si>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</si>
  <si>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</si>
  <si>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</si>
  <si>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</si>
  <si>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</si>
  <si>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</si>
  <si>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</si>
  <si>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</si>
  <si>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</si>
  <si>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</si>
  <si>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</si>
  <si>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</si>
  <si>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</si>
  <si>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</si>
  <si>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</si>
  <si>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</si>
  <si>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</si>
  <si>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</si>
  <si>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</si>
  <si>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</si>
  <si>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</si>
  <si>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</si>
  <si>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</si>
  <si>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</si>
  <si>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</si>
  <si>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</si>
  <si>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</si>
  <si>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</si>
  <si>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</si>
  <si>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</si>
  <si>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</si>
  <si>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</si>
  <si>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</si>
  <si>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</si>
  <si>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</si>
  <si>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</si>
  <si>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</si>
  <si>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</si>
  <si>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</si>
  <si>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</si>
  <si>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</si>
  <si>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</si>
  <si>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</si>
  <si>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</si>
  <si>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</si>
  <si>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</si>
  <si>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</si>
  <si>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</si>
  <si>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</si>
  <si>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</si>
  <si>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</si>
  <si>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</si>
  <si>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</si>
  <si>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</si>
  <si>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</si>
  <si>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</si>
  <si>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</si>
  <si>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</si>
  <si>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</si>
  <si>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</si>
  <si>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</si>
  <si>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</si>
  <si>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</si>
  <si>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</si>
  <si>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</si>
  <si>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</si>
  <si>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</si>
  <si>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</si>
  <si>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</si>
  <si>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</si>
  <si>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</si>
  <si>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</si>
  <si>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</si>
  <si>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</si>
  <si>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</si>
  <si>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</si>
  <si>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</si>
  <si>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</si>
  <si>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</si>
  <si>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</si>
  <si>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</si>
  <si>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</si>
  <si>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</si>
  <si>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</si>
  <si>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</si>
  <si>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</si>
  <si>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</si>
  <si>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</si>
  <si>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</si>
  <si>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</si>
  <si>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</si>
  <si>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</si>
  <si>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</si>
  <si>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</si>
  <si>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</si>
  <si>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</si>
  <si>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</si>
  <si>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</si>
  <si>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</si>
  <si>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</si>
  <si>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</si>
  <si>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</si>
  <si>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</si>
  <si>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</si>
  <si>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</si>
  <si>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</si>
  <si>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</si>
  <si>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</si>
  <si>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</si>
  <si>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</si>
  <si>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</si>
  <si>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</si>
  <si>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</si>
  <si>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</si>
  <si>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</si>
  <si>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</si>
  <si>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</si>
  <si>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</si>
  <si>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</si>
  <si>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</si>
  <si>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</si>
  <si>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</si>
  <si>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</si>
  <si>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</si>
  <si>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</si>
  <si>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</si>
  <si>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</si>
  <si>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</si>
  <si>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</si>
  <si>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</si>
  <si>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</si>
  <si>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</si>
  <si>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</si>
  <si>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</si>
  <si>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</si>
  <si>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</si>
  <si>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</si>
  <si>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</si>
  <si>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</si>
  <si>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</si>
  <si>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</si>
  <si>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</si>
  <si>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</si>
  <si>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</si>
  <si>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</si>
  <si>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</si>
  <si>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</si>
  <si>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</si>
  <si>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</si>
  <si>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</si>
  <si>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</si>
  <si>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</si>
  <si>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</si>
  <si>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</si>
  <si>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</si>
  <si>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</si>
  <si>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</si>
  <si>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</si>
  <si>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</si>
  <si>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</si>
  <si>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</si>
  <si>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</si>
  <si>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</si>
  <si>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</si>
  <si>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</si>
  <si>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</si>
  <si>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</si>
  <si>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</si>
  <si>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</si>
  <si>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</si>
  <si>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</si>
  <si>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</si>
  <si>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</si>
  <si>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</si>
  <si>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</si>
  <si>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</si>
  <si>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</si>
  <si>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</si>
  <si>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</si>
  <si>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</si>
  <si>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</si>
  <si>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</si>
  <si>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</si>
  <si>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</si>
  <si>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</si>
  <si>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</si>
  <si>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</si>
  <si>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</si>
  <si>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</si>
  <si>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</si>
  <si>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</si>
  <si>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</si>
  <si>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</si>
  <si>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</si>
  <si>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</si>
  <si>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</si>
  <si>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</si>
  <si>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</si>
  <si>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</si>
  <si>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</si>
  <si>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</si>
  <si>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</si>
  <si>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</si>
  <si>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</si>
  <si>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</si>
  <si>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</si>
  <si>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</si>
  <si>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</si>
  <si>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</si>
  <si>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</si>
  <si>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</si>
  <si>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</si>
  <si>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</si>
  <si>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</si>
  <si>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</si>
  <si>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</si>
  <si>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</si>
  <si>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</si>
  <si>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</si>
  <si>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</si>
  <si>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</si>
  <si>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</si>
  <si>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</si>
  <si>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</si>
  <si>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</si>
  <si>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</si>
  <si>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</si>
  <si>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</si>
  <si>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</si>
  <si>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</si>
  <si>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</si>
  <si>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</si>
  <si>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</si>
  <si>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</si>
  <si>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</si>
  <si>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</si>
  <si>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</si>
  <si>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</si>
  <si>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</si>
  <si>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</si>
  <si>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</si>
  <si>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</si>
  <si>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</si>
  <si>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</si>
  <si>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</si>
  <si>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</si>
  <si>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</si>
  <si>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</si>
  <si>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</si>
  <si>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</si>
  <si>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</si>
  <si>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</si>
  <si>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</si>
  <si>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</si>
  <si>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</si>
  <si>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</si>
  <si>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</si>
  <si>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</si>
  <si>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</si>
  <si>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</si>
  <si>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</si>
  <si>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</si>
  <si>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</si>
  <si>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</si>
  <si>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</si>
  <si>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</si>
  <si>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</si>
  <si>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</si>
  <si>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</si>
  <si>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</si>
  <si>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</si>
  <si>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</si>
  <si>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</si>
  <si>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</si>
  <si>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</si>
  <si>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</si>
  <si>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</si>
  <si>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</si>
  <si>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</si>
  <si>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</si>
  <si>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</si>
  <si>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</si>
  <si>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</si>
  <si>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</si>
  <si>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</si>
  <si>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</si>
  <si>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</si>
  <si>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</si>
  <si>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</si>
  <si>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</si>
  <si>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</si>
  <si>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</si>
  <si>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</si>
  <si>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</si>
  <si>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</si>
  <si>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</si>
  <si>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</si>
  <si>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</si>
  <si>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</si>
  <si>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</si>
  <si>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</si>
  <si>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</si>
  <si>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</si>
  <si>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</si>
  <si>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</si>
  <si>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</si>
  <si>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</si>
  <si>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</si>
  <si>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</si>
  <si>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</si>
  <si>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</si>
  <si>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</si>
  <si>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</si>
  <si>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</si>
  <si>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</si>
  <si>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</si>
  <si>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</si>
  <si>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</si>
  <si>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</si>
  <si>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</si>
  <si>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</si>
  <si>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</si>
  <si>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</si>
  <si>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</si>
  <si>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</si>
  <si>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</si>
  <si>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</si>
  <si>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</si>
  <si>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</si>
  <si>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</si>
  <si>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</si>
  <si>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</si>
  <si>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</si>
  <si>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</si>
  <si>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</si>
  <si>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</si>
  <si>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</si>
  <si>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</si>
  <si>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</si>
  <si>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</si>
  <si>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</si>
  <si>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</si>
  <si>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</si>
  <si>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</si>
  <si>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</si>
  <si>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</si>
  <si>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</si>
  <si>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</si>
  <si>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</si>
  <si>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</si>
  <si>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</si>
  <si>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</si>
  <si>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</si>
  <si>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</si>
  <si>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</si>
  <si>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</si>
  <si>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</si>
  <si>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</si>
  <si>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</si>
  <si>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</si>
  <si>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</si>
  <si>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</si>
  <si>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</si>
  <si>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</si>
  <si>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</si>
  <si>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</si>
  <si>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</si>
  <si>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</si>
  <si>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</si>
  <si>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</si>
  <si>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</si>
  <si>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</si>
  <si>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</si>
  <si>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</si>
  <si>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</si>
  <si>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</si>
  <si>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</si>
  <si>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</si>
  <si>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</si>
  <si>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</si>
  <si>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</si>
  <si>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</si>
  <si>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</si>
  <si>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</si>
  <si>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</si>
  <si>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</si>
  <si>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</si>
  <si>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</si>
  <si>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</si>
  <si>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</si>
  <si>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</si>
  <si>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</si>
  <si>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</si>
  <si>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</si>
  <si>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</si>
  <si>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</si>
  <si>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</si>
  <si>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</si>
  <si>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</si>
  <si>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</si>
  <si>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</si>
  <si>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</si>
  <si>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</si>
  <si>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</si>
  <si>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</si>
  <si>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</si>
  <si>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</si>
  <si>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</si>
  <si>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</si>
  <si>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</si>
  <si>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</si>
  <si>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</si>
  <si>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</si>
  <si>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</si>
  <si>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</si>
  <si>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</si>
  <si>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</si>
  <si>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</si>
  <si>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</si>
  <si>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</si>
  <si>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</si>
  <si>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</si>
  <si>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</si>
  <si>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</si>
  <si>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</si>
  <si>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</si>
  <si>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</si>
  <si>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</si>
  <si>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</si>
  <si>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</si>
  <si>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</si>
  <si>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</si>
  <si>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</si>
  <si>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</si>
  <si>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</si>
  <si>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</si>
  <si>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</si>
  <si>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</si>
  <si>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</si>
  <si>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</si>
  <si>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</si>
  <si>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</si>
  <si>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</si>
  <si>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</si>
  <si>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</si>
  <si>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</si>
  <si>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</si>
  <si>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</si>
  <si>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</si>
  <si>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</si>
  <si>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</si>
  <si>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</si>
  <si>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</si>
  <si>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</si>
  <si>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</si>
  <si>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</si>
  <si>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</si>
  <si>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</si>
  <si>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</si>
  <si>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</si>
  <si>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</si>
  <si>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</si>
  <si>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</si>
  <si>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</si>
  <si>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</si>
  <si>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</si>
  <si>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</si>
  <si>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</si>
  <si>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</si>
  <si>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</si>
  <si>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</si>
  <si>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</si>
  <si>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</si>
  <si>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</si>
  <si>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</si>
  <si>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</si>
  <si>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</si>
  <si>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</si>
  <si>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</si>
  <si>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</si>
  <si>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</si>
  <si>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</si>
  <si>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</si>
  <si>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</si>
  <si>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</si>
  <si>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</si>
  <si>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</si>
  <si>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</si>
  <si>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</si>
  <si>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</si>
  <si>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</si>
  <si>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</si>
  <si>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</si>
  <si>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</si>
  <si>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</si>
  <si>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</si>
  <si>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</si>
  <si>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</si>
  <si>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</si>
  <si>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</si>
  <si>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</si>
  <si>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</si>
  <si>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</si>
  <si>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</si>
  <si>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</si>
  <si>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</si>
  <si>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</si>
  <si>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</si>
  <si>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</si>
  <si>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</si>
  <si>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</si>
  <si>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</si>
  <si>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</si>
  <si>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</si>
  <si>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</si>
  <si>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</si>
  <si>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</si>
  <si>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</si>
  <si>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</si>
  <si>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</si>
  <si>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</si>
  <si>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</si>
  <si>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</si>
  <si>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</si>
  <si>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</si>
  <si>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</si>
  <si>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</si>
  <si>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</si>
  <si>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</si>
  <si>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</si>
  <si>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</si>
  <si>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</si>
  <si>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</si>
  <si>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</si>
  <si>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</si>
  <si>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</si>
  <si>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</si>
  <si>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</si>
  <si>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</si>
  <si>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</si>
  <si>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</si>
  <si>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</si>
  <si>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</si>
  <si>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</si>
  <si>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</si>
  <si>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</si>
  <si>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</si>
  <si>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</si>
  <si>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</si>
  <si>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</si>
  <si>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</si>
  <si>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</si>
  <si>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</si>
  <si>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</si>
  <si>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</si>
  <si>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</si>
  <si>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</si>
  <si>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</si>
  <si>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</si>
  <si>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</si>
  <si>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</si>
  <si>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</si>
  <si>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</si>
  <si>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</si>
  <si>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</si>
  <si>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</si>
  <si>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</si>
  <si>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</si>
  <si>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</si>
  <si>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</si>
  <si>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</si>
  <si>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</si>
  <si>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</si>
  <si>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</si>
  <si>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</si>
  <si>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</si>
  <si>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</si>
  <si>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</si>
  <si>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</si>
  <si>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</si>
  <si>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</si>
  <si>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</si>
  <si>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</si>
  <si>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</si>
  <si>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</si>
  <si>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</si>
  <si>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</si>
  <si>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</si>
  <si>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</si>
  <si>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</si>
  <si>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</si>
  <si>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</si>
  <si>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</si>
  <si>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</si>
  <si>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</si>
  <si>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</si>
  <si>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</si>
  <si>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</si>
  <si>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</si>
  <si>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</si>
  <si>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</si>
  <si>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</si>
  <si>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</si>
  <si>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</si>
  <si>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</si>
  <si>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</si>
  <si>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</si>
  <si>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</si>
  <si>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</si>
  <si>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</si>
  <si>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</si>
  <si>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</si>
  <si>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</si>
  <si>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</si>
  <si>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</si>
  <si>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</si>
  <si>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</si>
  <si>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</si>
  <si>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</si>
  <si>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</si>
  <si>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</si>
  <si>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</si>
  <si>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</si>
  <si>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</si>
  <si>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</si>
  <si>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</si>
  <si>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</si>
  <si>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</si>
  <si>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</si>
  <si>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</si>
  <si>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</si>
  <si>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</si>
  <si>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</si>
  <si>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</si>
  <si>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</si>
  <si>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</si>
  <si>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</si>
  <si>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</si>
  <si>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</si>
  <si>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</si>
  <si>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</si>
  <si>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</si>
  <si>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</si>
  <si>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</si>
  <si>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</si>
  <si>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</si>
  <si>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</si>
  <si>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</si>
  <si>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</si>
  <si>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</si>
  <si>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</si>
  <si>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</si>
  <si>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</si>
  <si>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</si>
  <si>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</si>
  <si>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</si>
  <si>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</si>
  <si>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</si>
  <si>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</si>
  <si>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</si>
  <si>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</si>
  <si>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</si>
  <si>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</si>
  <si>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</si>
  <si>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</si>
  <si>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</si>
  <si>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</si>
  <si>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</si>
  <si>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</si>
  <si>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</si>
  <si>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</si>
  <si>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</si>
  <si>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</si>
  <si>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</si>
  <si>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</si>
  <si>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</si>
  <si>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</si>
  <si>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</si>
  <si>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</si>
  <si>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</si>
  <si>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</si>
  <si>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</si>
  <si>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</si>
  <si>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</si>
  <si>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</si>
  <si>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</si>
  <si>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</si>
  <si>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</si>
  <si>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</si>
  <si>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</si>
  <si>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</si>
  <si>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</si>
  <si>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</si>
  <si>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</si>
  <si>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</si>
  <si>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</si>
  <si>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</si>
  <si>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</si>
  <si>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</si>
  <si>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</si>
  <si>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</si>
  <si>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</si>
  <si>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</si>
  <si>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</si>
  <si>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</si>
  <si>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</si>
  <si>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</si>
  <si>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</si>
  <si>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</si>
  <si>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</si>
  <si>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</si>
  <si>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</si>
  <si>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</si>
  <si>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</si>
  <si>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</si>
  <si>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</si>
  <si>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</si>
  <si>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</si>
  <si>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</si>
  <si>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</si>
  <si>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</si>
  <si>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</si>
  <si>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</si>
  <si>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</si>
  <si>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</si>
  <si>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</si>
  <si>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</si>
  <si>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</si>
  <si>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</si>
  <si>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</si>
  <si>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</si>
  <si>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</si>
  <si>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</si>
  <si>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</si>
  <si>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</si>
  <si>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</si>
  <si>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</si>
  <si>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</si>
  <si>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</si>
  <si>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</si>
  <si>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</si>
  <si>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</si>
  <si>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</si>
  <si>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</si>
  <si>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</si>
  <si>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</si>
  <si>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</si>
  <si>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</si>
  <si>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</si>
  <si>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</si>
  <si>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</si>
  <si>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</si>
  <si>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</si>
  <si>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</si>
  <si>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</si>
  <si>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</si>
  <si>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</si>
  <si>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</si>
  <si>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</si>
  <si>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</si>
  <si>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</si>
  <si>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</si>
  <si>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</si>
  <si>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</si>
  <si>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</si>
  <si>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</si>
  <si>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</si>
  <si>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</si>
  <si>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</si>
  <si>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</si>
  <si>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</si>
  <si>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</si>
  <si>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</si>
  <si>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</si>
  <si>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</si>
  <si>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</si>
  <si>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</si>
  <si>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</si>
  <si>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</si>
  <si>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</si>
  <si>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</si>
  <si>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</si>
  <si>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</si>
  <si>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</si>
  <si>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</si>
  <si>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</si>
  <si>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</si>
  <si>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</si>
  <si>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</si>
  <si>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</si>
  <si>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</si>
  <si>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</si>
  <si>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</si>
  <si>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</si>
  <si>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</si>
  <si>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</si>
  <si>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</si>
  <si>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</si>
  <si>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</si>
  <si>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</si>
  <si>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</si>
  <si>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</si>
  <si>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</si>
  <si>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</si>
  <si>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</si>
  <si>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</si>
  <si>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</si>
  <si>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</si>
  <si>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</si>
  <si>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</si>
  <si>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</si>
  <si>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</si>
  <si>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</si>
  <si>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</si>
  <si>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</si>
  <si>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</si>
  <si>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</si>
  <si>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</si>
  <si>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</si>
  <si>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</si>
  <si>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</si>
  <si>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</si>
  <si>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</si>
  <si>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</si>
  <si>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</si>
  <si>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</si>
  <si>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</si>
  <si>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</si>
  <si>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</si>
  <si>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</si>
  <si>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</si>
  <si>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</si>
  <si>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</si>
  <si>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</si>
  <si>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</si>
  <si>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</si>
  <si>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</si>
  <si>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</si>
  <si>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</si>
  <si>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</si>
  <si>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</si>
  <si>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</si>
  <si>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</si>
  <si>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</si>
  <si>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</si>
  <si>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</si>
  <si>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</si>
  <si>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</si>
  <si>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</si>
  <si>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</si>
  <si>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</si>
  <si>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</si>
  <si>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</si>
  <si>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</si>
  <si>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</si>
  <si>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</si>
  <si>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</si>
  <si>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</si>
  <si>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</si>
  <si>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</si>
  <si>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</si>
  <si>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</si>
  <si>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</si>
  <si>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</si>
  <si>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</si>
  <si>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</si>
  <si>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</si>
  <si>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</si>
  <si>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</si>
  <si>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</si>
  <si>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</si>
  <si>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</si>
  <si>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</si>
  <si>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</si>
  <si>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</si>
  <si>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</si>
  <si>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</si>
  <si>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</si>
  <si>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</si>
  <si>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</si>
  <si>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</si>
  <si>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</si>
  <si>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</si>
  <si>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</si>
  <si>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</si>
  <si>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</si>
  <si>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</si>
  <si>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</si>
  <si>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</si>
  <si>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</si>
  <si>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</si>
  <si>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</si>
  <si>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</si>
  <si>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</si>
  <si>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</si>
  <si>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</si>
  <si>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</si>
  <si>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</si>
  <si>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</si>
  <si>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</si>
  <si>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</si>
  <si>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</si>
  <si>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</si>
  <si>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</si>
  <si>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</si>
  <si>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</si>
  <si>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</si>
  <si>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</si>
  <si>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</si>
  <si>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</si>
  <si>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</si>
  <si>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</si>
  <si>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</si>
  <si>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</si>
  <si>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</si>
  <si>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</si>
  <si>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</si>
  <si>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</si>
  <si>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</si>
  <si>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</si>
  <si>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</si>
  <si>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</si>
  <si>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</si>
  <si>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</si>
  <si>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</si>
  <si>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</si>
  <si>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</si>
  <si>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</si>
  <si>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</si>
  <si>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</si>
  <si>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</si>
  <si>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</si>
  <si>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</si>
  <si>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</si>
  <si>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</si>
  <si>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</si>
  <si>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</si>
  <si>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</si>
  <si>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</si>
  <si>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</si>
  <si>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</si>
  <si>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</si>
  <si>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</si>
  <si>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</si>
  <si>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</si>
  <si>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</si>
  <si>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</si>
  <si>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</si>
  <si>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</si>
  <si>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</si>
  <si>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</si>
  <si>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</si>
  <si>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</si>
  <si>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</si>
  <si>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</si>
  <si>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</si>
  <si>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</si>
  <si>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</si>
  <si>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</si>
  <si>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</si>
  <si>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</si>
  <si>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</si>
  <si>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</si>
  <si>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</si>
  <si>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</si>
  <si>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</si>
  <si>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</si>
  <si>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</si>
  <si>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</si>
  <si>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</si>
  <si>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</si>
  <si>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</si>
  <si>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</si>
  <si>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</si>
  <si>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</si>
  <si>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</si>
  <si>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</si>
  <si>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</si>
  <si>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</si>
  <si>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</si>
  <si>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</si>
  <si>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</si>
  <si>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</si>
  <si>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</si>
  <si>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</si>
  <si>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</si>
  <si>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</si>
  <si>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</si>
  <si>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</si>
  <si>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</si>
  <si>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</si>
  <si>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</si>
  <si>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</si>
  <si>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</si>
  <si>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</si>
  <si>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</si>
  <si>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</si>
  <si>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</si>
  <si>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</si>
  <si>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</si>
  <si>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</si>
  <si>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</si>
  <si>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</si>
  <si>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</si>
  <si>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</si>
  <si>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</si>
  <si>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</si>
  <si>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</si>
  <si>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</si>
  <si>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</si>
  <si>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</si>
  <si>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</si>
  <si>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</si>
  <si>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</si>
  <si>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</si>
  <si>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</si>
  <si>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</si>
  <si>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</si>
  <si>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</si>
  <si>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</si>
  <si>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</si>
  <si>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</si>
  <si>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</si>
  <si>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</si>
  <si>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</si>
  <si>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</si>
  <si>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</si>
  <si>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</si>
  <si>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</si>
  <si>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</si>
  <si>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</si>
  <si>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</si>
  <si>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</si>
  <si>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</si>
  <si>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</si>
  <si>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</si>
  <si>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</si>
  <si>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</si>
  <si>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</si>
  <si>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</si>
  <si>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</si>
  <si>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</si>
  <si>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</si>
  <si>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</si>
  <si>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</si>
  <si>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</si>
  <si>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</si>
  <si>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</si>
  <si>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</si>
  <si>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</si>
  <si>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</si>
  <si>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</si>
  <si>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</si>
  <si>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</si>
  <si>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</si>
  <si>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</si>
  <si>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</si>
  <si>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</si>
  <si>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</si>
  <si>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</si>
  <si>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</si>
  <si>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</si>
  <si>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</si>
  <si>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</si>
  <si>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</si>
  <si>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</si>
  <si>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</si>
  <si>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</si>
  <si>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</si>
  <si>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</si>
  <si>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</si>
  <si>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</si>
  <si>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</si>
  <si>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</si>
  <si>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</si>
  <si>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</si>
  <si>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</si>
  <si>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</si>
  <si>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</si>
  <si>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</si>
  <si>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</si>
  <si>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</si>
  <si>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</si>
  <si>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</si>
  <si>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</si>
  <si>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</si>
  <si>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</si>
  <si>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</si>
  <si>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</si>
  <si>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</si>
  <si>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</si>
  <si>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</si>
  <si>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</si>
  <si>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</si>
  <si>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</si>
  <si>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</si>
  <si>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</si>
  <si>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</si>
  <si>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</si>
  <si>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</si>
  <si>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</si>
  <si>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</si>
  <si>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</si>
  <si>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</si>
  <si>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</si>
  <si>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</si>
  <si>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</si>
  <si>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</si>
  <si>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</si>
  <si>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</si>
  <si>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</si>
  <si>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</si>
  <si>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</si>
  <si>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</si>
  <si>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</si>
  <si>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</si>
  <si>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</si>
  <si>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</si>
  <si>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</si>
  <si>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</si>
  <si>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</si>
  <si>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</si>
  <si>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</si>
  <si>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</si>
  <si>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</si>
  <si>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</si>
  <si>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</si>
  <si>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</si>
  <si>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</si>
  <si>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</si>
  <si>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</si>
  <si>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</si>
  <si>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</si>
  <si>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</si>
  <si>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</si>
  <si>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</si>
  <si>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</si>
  <si>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</si>
  <si>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</si>
  <si>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</si>
  <si>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</si>
  <si>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</si>
  <si>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</si>
  <si>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</si>
  <si>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</si>
  <si>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</si>
  <si>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</si>
  <si>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</si>
  <si>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</si>
  <si>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</si>
  <si>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</si>
  <si>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</si>
  <si>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</si>
  <si>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</si>
  <si>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</si>
  <si>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</si>
  <si>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</si>
  <si>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</si>
  <si>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</si>
  <si>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</si>
  <si>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</si>
  <si>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</si>
  <si>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</si>
  <si>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</si>
  <si>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</si>
  <si>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</si>
  <si>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</si>
  <si>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</si>
  <si>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</si>
  <si>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</si>
  <si>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</si>
  <si>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</si>
  <si>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</si>
  <si>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</si>
  <si>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</si>
  <si>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</si>
  <si>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</si>
  <si>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</si>
  <si>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</si>
  <si>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</si>
  <si>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</si>
  <si>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</si>
  <si>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</si>
  <si>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</si>
  <si>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</si>
  <si>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</si>
  <si>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</si>
  <si>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</si>
  <si>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</si>
  <si>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</si>
  <si>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</si>
  <si>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</si>
  <si>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</si>
  <si>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</si>
  <si>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</si>
  <si>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</si>
  <si>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</si>
  <si>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</si>
  <si>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</si>
  <si>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</si>
  <si>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</si>
  <si>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</si>
  <si>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</si>
  <si>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</si>
  <si>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</si>
  <si>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</si>
  <si>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</si>
  <si>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</si>
  <si>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</si>
  <si>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</si>
  <si>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</si>
  <si>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</si>
  <si>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</si>
  <si>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</si>
  <si>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</si>
  <si>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</si>
  <si>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</si>
  <si>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</si>
  <si>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</si>
  <si>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</si>
  <si>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</si>
  <si>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</si>
  <si>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</si>
  <si>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</si>
  <si>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</si>
  <si>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</si>
  <si>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</si>
  <si>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</si>
  <si>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</si>
  <si>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</si>
  <si>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</si>
  <si>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</si>
  <si>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</si>
  <si>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</si>
  <si>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</si>
  <si>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</si>
  <si>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</si>
  <si>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</si>
  <si>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</si>
  <si>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</si>
  <si>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</si>
  <si>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</si>
  <si>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</si>
  <si>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</si>
  <si>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</si>
  <si>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</si>
  <si>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</si>
  <si>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</si>
  <si>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</si>
  <si>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</si>
  <si>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</si>
  <si>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</si>
  <si>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</si>
  <si>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</si>
  <si>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</si>
  <si>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</si>
  <si>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</si>
  <si>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</si>
  <si>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</si>
  <si>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</si>
  <si>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</si>
  <si>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</si>
  <si>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</si>
  <si>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</si>
  <si>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</si>
  <si>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</si>
  <si>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</si>
  <si>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</si>
  <si>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</si>
  <si>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</si>
  <si>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</si>
  <si>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</si>
  <si>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</si>
  <si>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</si>
  <si>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</si>
  <si>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</si>
  <si>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</si>
  <si>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</si>
  <si>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</si>
  <si>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</si>
  <si>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</si>
  <si>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</si>
  <si>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</si>
  <si>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</si>
  <si>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</si>
  <si>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</si>
  <si>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</si>
  <si>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</si>
  <si>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</si>
  <si>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</si>
  <si>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</si>
  <si>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</si>
  <si>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</si>
  <si>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</si>
  <si>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</si>
  <si>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</si>
  <si>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</si>
  <si>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</si>
  <si>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</si>
  <si>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</si>
  <si>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</si>
  <si>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</si>
  <si>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</si>
  <si>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</si>
  <si>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</si>
  <si>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</si>
  <si>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</si>
  <si>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</si>
  <si>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</si>
  <si>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</si>
  <si>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</si>
  <si>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</si>
  <si>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</si>
  <si>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</si>
  <si>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</si>
  <si>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</si>
  <si>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</si>
  <si>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</si>
  <si>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</si>
  <si>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</si>
  <si>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</si>
  <si>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</si>
  <si>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</si>
  <si>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</si>
  <si>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</si>
  <si>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</si>
  <si>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</si>
  <si>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</si>
  <si>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</si>
  <si>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</si>
  <si>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</si>
  <si>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</si>
  <si>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</si>
  <si>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</si>
  <si>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</si>
  <si>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</si>
  <si>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</si>
  <si>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</si>
  <si>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</si>
  <si>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</si>
  <si>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</si>
  <si>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</si>
  <si>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</si>
  <si>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</si>
  <si>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</si>
  <si>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</si>
  <si>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</si>
  <si>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</si>
  <si>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</si>
  <si>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</si>
  <si>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</si>
  <si>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</si>
  <si>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</si>
  <si>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</si>
  <si>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</si>
  <si>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</si>
  <si>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</si>
  <si>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</si>
  <si>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</si>
  <si>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</si>
  <si>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</si>
  <si>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</si>
  <si>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</si>
  <si>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</si>
  <si>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</si>
  <si>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</si>
  <si>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</si>
  <si>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</si>
  <si>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</si>
  <si>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</si>
  <si>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</si>
  <si>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</si>
  <si>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</si>
  <si>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</si>
  <si>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</si>
  <si>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</si>
  <si>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</si>
  <si>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</si>
  <si>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</si>
  <si>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</si>
  <si>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</si>
  <si>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</si>
  <si>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</si>
  <si>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</si>
  <si>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</si>
  <si>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</si>
  <si>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</si>
  <si>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</si>
  <si>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</si>
  <si>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</si>
  <si>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</si>
  <si>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</si>
  <si>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</si>
  <si>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</si>
  <si>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</si>
  <si>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</si>
  <si>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</si>
  <si>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</si>
  <si>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</si>
  <si>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</si>
  <si>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</si>
  <si>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</si>
  <si>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</si>
  <si>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</si>
  <si>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</si>
  <si>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</si>
  <si>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</si>
  <si>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</si>
  <si>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</si>
  <si>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</si>
  <si>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</si>
  <si>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</si>
  <si>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</si>
  <si>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</si>
  <si>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</si>
  <si>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</si>
  <si>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</si>
  <si>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</si>
  <si>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</si>
  <si>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</si>
  <si>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</si>
  <si>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</si>
  <si>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</si>
  <si>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</si>
  <si>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</si>
  <si>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</si>
  <si>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</si>
  <si>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</si>
  <si>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</si>
  <si>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</si>
  <si>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</si>
  <si>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</si>
  <si>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</si>
  <si>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</si>
  <si>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</si>
  <si>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</si>
  <si>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</si>
  <si>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</si>
  <si>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</si>
  <si>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</si>
  <si>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</si>
  <si>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</si>
  <si>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</si>
  <si>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</si>
  <si>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</si>
  <si>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</si>
  <si>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</si>
  <si>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</si>
  <si>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</si>
  <si>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</si>
  <si>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</si>
  <si>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</si>
  <si>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</si>
  <si>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</si>
  <si>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</si>
  <si>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</si>
  <si>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</si>
  <si>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</si>
  <si>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</si>
  <si>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</si>
  <si>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</si>
  <si>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</si>
  <si>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</si>
  <si>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</si>
  <si>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</si>
  <si>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</si>
  <si>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</si>
  <si>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</si>
  <si>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</si>
  <si>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</si>
  <si>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</si>
  <si>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</si>
  <si>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</si>
  <si>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</si>
  <si>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</si>
  <si>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</si>
  <si>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</si>
  <si>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</si>
  <si>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</si>
  <si>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</si>
  <si>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</si>
  <si>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</si>
  <si>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</si>
  <si>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</si>
  <si>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</si>
  <si>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</si>
  <si>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</si>
  <si>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</si>
  <si>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</si>
  <si>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</si>
  <si>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</si>
  <si>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</si>
  <si>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</si>
  <si>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</si>
  <si>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</si>
  <si>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</si>
  <si>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</si>
  <si>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</si>
  <si>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</si>
  <si>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</si>
  <si>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</si>
  <si>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</si>
  <si>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</si>
  <si>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</si>
  <si>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</si>
  <si>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</si>
  <si>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</si>
  <si>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</si>
  <si>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</si>
  <si>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</si>
  <si>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</si>
  <si>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</si>
  <si>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</si>
  <si>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</si>
  <si>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</si>
  <si>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</si>
  <si>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</si>
  <si>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</si>
  <si>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</si>
  <si>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</si>
  <si>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</si>
  <si>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</si>
  <si>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</si>
  <si>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</si>
  <si>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</si>
  <si>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</si>
  <si>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</si>
  <si>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</si>
  <si>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</si>
  <si>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</si>
  <si>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</si>
  <si>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</si>
  <si>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</si>
  <si>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</si>
  <si>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</si>
  <si>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</si>
  <si>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</si>
  <si>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</si>
  <si>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</si>
  <si>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</si>
  <si>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</si>
  <si>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</si>
  <si>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</si>
  <si>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</si>
  <si>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</si>
  <si>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</si>
  <si>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</si>
  <si>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</si>
  <si>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</si>
  <si>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</si>
  <si>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</si>
  <si>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</si>
  <si>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</si>
  <si>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</si>
  <si>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</si>
  <si>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</si>
  <si>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</si>
  <si>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</si>
  <si>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</si>
  <si>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</si>
  <si>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</si>
  <si>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</si>
  <si>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</si>
  <si>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</si>
  <si>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</si>
  <si>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</si>
  <si>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</si>
  <si>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</si>
  <si>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</si>
  <si>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</si>
  <si>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</si>
  <si>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</si>
  <si>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</si>
  <si>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</si>
  <si>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</si>
  <si>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</si>
  <si>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</si>
  <si>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</si>
  <si>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</si>
  <si>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</si>
  <si>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</si>
  <si>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</si>
  <si>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</si>
  <si>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</si>
  <si>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</si>
  <si>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</si>
  <si>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</si>
  <si>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</si>
  <si>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</si>
  <si>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</si>
  <si>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</si>
  <si>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</si>
  <si>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</si>
  <si>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</si>
  <si>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</si>
  <si>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</si>
  <si>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</si>
  <si>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</si>
  <si>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</si>
  <si>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</si>
  <si>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</si>
  <si>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</si>
  <si>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</si>
  <si>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</si>
  <si>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</si>
  <si>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</si>
  <si>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</si>
  <si>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</si>
  <si>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</si>
  <si>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</si>
  <si>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</si>
  <si>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</si>
  <si>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</si>
  <si>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</si>
  <si>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</si>
  <si>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</si>
  <si>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</si>
  <si>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</si>
  <si>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</si>
  <si>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</si>
  <si>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</si>
  <si>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</si>
  <si>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</si>
  <si>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</si>
  <si>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</si>
  <si>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</si>
  <si>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</si>
  <si>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</si>
  <si>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</si>
  <si>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</si>
  <si>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</si>
  <si>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</si>
  <si>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</si>
  <si>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</si>
  <si>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</si>
  <si>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</si>
  <si>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</si>
  <si>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</si>
  <si>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</si>
  <si>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</si>
  <si>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</si>
  <si>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</si>
  <si>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</si>
  <si>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</si>
  <si>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</si>
  <si>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</si>
  <si>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</si>
  <si>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</si>
  <si>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</si>
  <si>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</si>
  <si>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</si>
  <si>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</si>
  <si>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</si>
  <si>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</si>
  <si>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</si>
  <si>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</si>
  <si>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</si>
  <si>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</si>
  <si>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</si>
  <si>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</si>
  <si>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</si>
  <si>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</si>
  <si>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</si>
  <si>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</si>
  <si>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</si>
  <si>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</si>
  <si>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</si>
  <si>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</si>
  <si>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</si>
  <si>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</si>
  <si>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</si>
  <si>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</si>
  <si>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</si>
  <si>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</si>
  <si>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</si>
  <si>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</si>
  <si>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</si>
  <si>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</si>
  <si>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</si>
  <si>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</si>
  <si>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</si>
  <si>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</si>
  <si>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</si>
  <si>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</si>
  <si>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</si>
  <si>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</si>
  <si>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</si>
  <si>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</si>
  <si>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</si>
  <si>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</si>
  <si>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</si>
  <si>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</si>
  <si>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</si>
  <si>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</si>
  <si>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</si>
  <si>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</si>
  <si>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</si>
  <si>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</si>
  <si>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</si>
  <si>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</si>
  <si>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</si>
  <si>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</si>
  <si>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</si>
  <si>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</si>
  <si>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</si>
  <si>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</si>
  <si>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</si>
  <si>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</si>
  <si>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</si>
  <si>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</si>
  <si>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</si>
  <si>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</si>
  <si>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</si>
  <si>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</si>
  <si>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</si>
  <si>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</si>
  <si>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</si>
  <si>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</si>
  <si>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</si>
  <si>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</si>
  <si>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</si>
  <si>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</si>
  <si>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</si>
  <si>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</si>
  <si>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</si>
  <si>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</si>
  <si>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</si>
  <si>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</si>
  <si>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</si>
  <si>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</si>
  <si>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</si>
  <si>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</si>
  <si>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</si>
  <si>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</si>
  <si>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</si>
  <si>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</si>
  <si>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</si>
  <si>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</si>
  <si>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</si>
  <si>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</si>
  <si>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</si>
  <si>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</si>
  <si>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</si>
  <si>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</si>
  <si>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</si>
  <si>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</si>
  <si>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</si>
  <si>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</si>
  <si>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</si>
  <si>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</si>
  <si>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</si>
  <si>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</si>
  <si>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</si>
  <si>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</si>
  <si>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</si>
  <si>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</si>
  <si>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</si>
  <si>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</si>
  <si>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</si>
  <si>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</si>
  <si>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</si>
  <si>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</si>
  <si>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</si>
  <si>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</si>
  <si>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</si>
  <si>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</si>
  <si>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</si>
  <si>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</si>
  <si>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</si>
  <si>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</si>
  <si>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</si>
  <si>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</si>
  <si>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</si>
  <si>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</si>
  <si>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</si>
  <si>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</si>
  <si>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</si>
  <si>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</si>
  <si>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</si>
  <si>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</si>
  <si>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</si>
  <si>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</si>
  <si>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</si>
  <si>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</si>
  <si>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</si>
  <si>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</si>
  <si>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</si>
  <si>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</si>
  <si>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</si>
  <si>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</si>
  <si>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</si>
  <si>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</si>
  <si>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</si>
  <si>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</si>
  <si>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</si>
  <si>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</si>
  <si>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</si>
  <si>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</si>
  <si>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</si>
  <si>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</si>
  <si>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</si>
  <si>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</si>
  <si>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</si>
  <si>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</si>
  <si>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</si>
  <si>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</si>
  <si>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</si>
  <si>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</si>
  <si>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</si>
  <si>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</si>
  <si>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</si>
  <si>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</si>
  <si>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</si>
  <si>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</si>
  <si>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</si>
  <si>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</si>
  <si>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</si>
  <si>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</si>
  <si>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</si>
  <si>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</si>
  <si>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</si>
  <si>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</si>
  <si>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</si>
  <si>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</si>
  <si>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</si>
  <si>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</si>
  <si>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</si>
  <si>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</si>
  <si>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</si>
  <si>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</si>
  <si>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</si>
  <si>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</si>
  <si>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</si>
  <si>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</si>
  <si>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</si>
  <si>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</si>
  <si>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</si>
  <si>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</si>
  <si>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</si>
  <si>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</si>
  <si>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</si>
  <si>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</si>
  <si>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</si>
  <si>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</si>
  <si>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</si>
  <si>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</si>
  <si>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</si>
  <si>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</si>
  <si>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</si>
  <si>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</si>
  <si>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</si>
  <si>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</si>
  <si>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</si>
  <si>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</si>
  <si>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</si>
  <si>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</si>
  <si>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</si>
  <si>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</si>
  <si>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</si>
  <si>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</si>
  <si>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</si>
  <si>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</si>
  <si>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</si>
  <si>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</si>
  <si>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</si>
  <si>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</si>
  <si>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</si>
  <si>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</si>
  <si>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</si>
  <si>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</si>
  <si>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</si>
  <si>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</si>
  <si>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</si>
  <si>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</si>
  <si>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</si>
  <si>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</si>
  <si>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</si>
  <si>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</si>
  <si>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</si>
  <si>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</si>
  <si>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</si>
  <si>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</si>
  <si>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</si>
  <si>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</si>
  <si>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</si>
  <si>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</si>
  <si>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</si>
  <si>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</si>
  <si>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</si>
  <si>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</si>
  <si>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</si>
  <si>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</si>
  <si>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</si>
  <si>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</si>
  <si>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</si>
  <si>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</si>
  <si>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</si>
  <si>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</si>
  <si>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</si>
  <si>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</si>
  <si>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</si>
  <si>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</si>
  <si>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</si>
  <si>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</si>
  <si>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</si>
  <si>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</si>
  <si>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</si>
  <si>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</si>
  <si>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</si>
  <si>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</si>
  <si>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</si>
  <si>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</si>
  <si>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</si>
  <si>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</si>
  <si>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</si>
  <si>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</si>
  <si>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</si>
  <si>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</si>
  <si>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</si>
  <si>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</si>
  <si>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</si>
  <si>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</si>
  <si>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</si>
  <si>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</si>
  <si>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</si>
  <si>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</si>
  <si>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</si>
  <si>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</si>
  <si>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</si>
  <si>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</si>
  <si>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</si>
  <si>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</si>
  <si>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</si>
  <si>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</si>
  <si>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</si>
  <si>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</si>
  <si>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</si>
  <si>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</si>
  <si>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</si>
  <si>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</si>
  <si>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</si>
  <si>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</si>
  <si>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</si>
  <si>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</si>
  <si>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</si>
  <si>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</si>
  <si>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</si>
  <si>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</si>
  <si>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</si>
  <si>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</si>
  <si>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</si>
  <si>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</si>
  <si>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</si>
  <si>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</si>
  <si>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</si>
  <si>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</si>
  <si>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</si>
  <si>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</si>
  <si>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</si>
  <si>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</si>
  <si>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</si>
  <si>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</si>
  <si>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</si>
  <si>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</si>
  <si>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</si>
  <si>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</si>
  <si>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</si>
  <si>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</si>
  <si>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</si>
  <si>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</si>
  <si>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</si>
  <si>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</si>
  <si>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</si>
  <si>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</si>
  <si>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</si>
  <si>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</si>
  <si>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</si>
  <si>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</si>
  <si>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</si>
  <si>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</si>
  <si>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</si>
  <si>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</si>
  <si>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</si>
  <si>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</si>
  <si>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</si>
  <si>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</si>
  <si>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</si>
  <si>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</si>
  <si>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</si>
  <si>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</si>
  <si>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</si>
  <si>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</si>
  <si>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</si>
  <si>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</si>
  <si>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</si>
  <si>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</si>
  <si>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</si>
  <si>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</si>
  <si>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</si>
  <si>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</si>
  <si>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</si>
  <si>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</si>
  <si>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</si>
  <si>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</si>
  <si>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</si>
  <si>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</si>
  <si>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</si>
  <si>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</si>
  <si>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</si>
  <si>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</si>
  <si>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</si>
  <si>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</si>
  <si>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</si>
  <si>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</si>
  <si>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</si>
  <si>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</si>
  <si>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</si>
  <si>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</si>
  <si>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</si>
  <si>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</si>
  <si>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</si>
  <si>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</si>
  <si>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</si>
  <si>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</si>
  <si>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</si>
  <si>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</si>
  <si>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</si>
  <si>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</si>
  <si>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</si>
  <si>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</si>
  <si>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</si>
  <si>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</si>
  <si>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</si>
  <si>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</si>
  <si>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</si>
  <si>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</si>
  <si>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</si>
  <si>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</si>
  <si>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</si>
  <si>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</si>
  <si>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</si>
  <si>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</si>
  <si>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</si>
  <si>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</si>
  <si>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</si>
  <si>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</si>
  <si>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</si>
  <si>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</si>
  <si>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</si>
  <si>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</si>
  <si>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</si>
  <si>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</si>
  <si>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</si>
  <si>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</si>
  <si>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</si>
  <si>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</si>
  <si>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</si>
  <si>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</si>
  <si>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</si>
  <si>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</si>
  <si>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</si>
  <si>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</si>
  <si>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</si>
  <si>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</si>
  <si>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</si>
  <si>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</si>
  <si>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</si>
  <si>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</si>
  <si>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</si>
  <si>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</si>
  <si>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</si>
  <si>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</si>
  <si>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</si>
  <si>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</si>
  <si>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</si>
  <si>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</si>
  <si>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</si>
  <si>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</si>
  <si>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</si>
  <si>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</si>
  <si>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</si>
  <si>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</si>
  <si>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</si>
  <si>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</si>
  <si>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</si>
  <si>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</si>
  <si>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</si>
  <si>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</si>
  <si>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</si>
  <si>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</si>
  <si>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</si>
  <si>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</si>
  <si>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</si>
  <si>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</si>
  <si>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</si>
  <si>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</si>
  <si>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</si>
  <si>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</si>
  <si>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</si>
  <si>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</si>
  <si>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</si>
  <si>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</si>
  <si>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</si>
  <si>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</si>
  <si>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</si>
  <si>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</si>
  <si>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</si>
  <si>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</si>
  <si>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</si>
  <si>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</si>
  <si>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</si>
  <si>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</si>
  <si>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</si>
  <si>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</si>
  <si>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</si>
  <si>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</si>
  <si>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</si>
  <si>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</si>
  <si>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</si>
  <si>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</si>
  <si>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</si>
  <si>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</si>
  <si>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</si>
  <si>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</si>
  <si>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</si>
  <si>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</si>
  <si>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</si>
  <si>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</si>
  <si>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</si>
  <si>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</si>
  <si>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</si>
  <si>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</si>
  <si>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</si>
  <si>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</si>
  <si>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</si>
  <si>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</si>
  <si>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</si>
  <si>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</si>
  <si>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</si>
  <si>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</si>
  <si>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</si>
  <si>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</si>
  <si>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</si>
  <si>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</si>
  <si>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</si>
  <si>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</si>
  <si>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</si>
  <si>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</si>
  <si>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</si>
  <si>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</si>
  <si>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</si>
  <si>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</si>
  <si>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</si>
  <si>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</si>
  <si>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</si>
  <si>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</si>
  <si>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</si>
  <si>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</si>
  <si>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</si>
  <si>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</si>
  <si>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</si>
  <si>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</si>
  <si>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</si>
  <si>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</si>
  <si>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</si>
  <si>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</si>
  <si>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</si>
  <si>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</si>
  <si>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</si>
  <si>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</si>
  <si>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</si>
  <si>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</si>
  <si>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</si>
  <si>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</si>
  <si>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</si>
  <si>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</si>
  <si>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</si>
  <si>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</si>
  <si>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</si>
  <si>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</si>
  <si>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</si>
  <si>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</si>
  <si>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</si>
  <si>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</si>
  <si>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</si>
  <si>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</si>
  <si>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</si>
  <si>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</si>
  <si>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</si>
  <si>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</si>
  <si>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</si>
  <si>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</si>
  <si>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</si>
  <si>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</si>
  <si>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</si>
  <si>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</si>
  <si>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</si>
  <si>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</si>
  <si>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</si>
  <si>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</si>
  <si>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</si>
  <si>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</si>
  <si>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</si>
  <si>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</si>
  <si>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</si>
  <si>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</si>
  <si>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</si>
  <si>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</si>
  <si>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</si>
  <si>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</si>
  <si>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</si>
  <si>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</si>
  <si>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</si>
  <si>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</si>
  <si>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</si>
  <si>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</si>
  <si>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</si>
  <si>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</si>
  <si>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</si>
  <si>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</si>
  <si>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</si>
  <si>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</si>
  <si>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</si>
  <si>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</si>
  <si>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</si>
  <si>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</si>
  <si>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</si>
  <si>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</si>
  <si>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</si>
  <si>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</si>
  <si>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</si>
  <si>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</si>
  <si>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</si>
  <si>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</si>
  <si>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</si>
  <si>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</si>
  <si>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</si>
  <si>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</si>
  <si>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</si>
  <si>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</si>
  <si>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</si>
  <si>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</si>
  <si>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</si>
  <si>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</si>
  <si>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</si>
  <si>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</si>
  <si>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</si>
  <si>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</si>
  <si>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</si>
  <si>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</si>
  <si>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</si>
  <si>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</si>
  <si>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</si>
  <si>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</si>
  <si>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</si>
  <si>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</si>
  <si>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</si>
  <si>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</si>
  <si>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</si>
  <si>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</si>
  <si>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</si>
  <si>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</si>
  <si>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</si>
  <si>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</si>
  <si>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</si>
  <si>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</si>
  <si>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</si>
  <si>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</si>
  <si>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</si>
  <si>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</si>
  <si>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</si>
  <si>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</si>
  <si>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</si>
  <si>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</si>
  <si>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</si>
  <si>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</si>
  <si>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</si>
  <si>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</si>
  <si>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</si>
  <si>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</si>
  <si>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</si>
  <si>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</si>
  <si>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</si>
  <si>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</si>
  <si>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</si>
  <si>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</si>
  <si>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</si>
  <si>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</si>
  <si>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</si>
  <si>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</si>
  <si>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</si>
  <si>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</si>
  <si>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</si>
  <si>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</si>
  <si>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</si>
  <si>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</si>
  <si>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</si>
  <si>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</si>
  <si>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</si>
  <si>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</si>
  <si>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</si>
  <si>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</si>
  <si>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</si>
  <si>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</si>
  <si>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</si>
  <si>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</si>
  <si>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</si>
  <si>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</si>
  <si>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</si>
  <si>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</si>
  <si>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</si>
  <si>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</si>
  <si>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</si>
  <si>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</si>
  <si>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</si>
  <si>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</si>
  <si>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</si>
  <si>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</si>
  <si>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</si>
  <si>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</si>
  <si>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</si>
  <si>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</si>
  <si>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</si>
  <si>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</si>
  <si>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</si>
  <si>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</si>
  <si>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</si>
  <si>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</si>
  <si>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</si>
  <si>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</si>
  <si>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</si>
  <si>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</si>
  <si>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</si>
  <si>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</si>
  <si>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</si>
  <si>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</si>
  <si>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</si>
  <si>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</si>
  <si>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</si>
  <si>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</si>
  <si>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</si>
  <si>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</si>
  <si>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</si>
  <si>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</si>
  <si>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</si>
  <si>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</si>
  <si>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</si>
  <si>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</si>
  <si>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</si>
  <si>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</si>
  <si>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</si>
  <si>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</si>
  <si>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</si>
  <si>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</si>
  <si>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</si>
  <si>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</si>
  <si>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</si>
  <si>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</si>
  <si>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</si>
  <si>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</si>
  <si>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</si>
  <si>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</si>
  <si>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</si>
  <si>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</si>
  <si>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</si>
  <si>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</si>
  <si>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</si>
  <si>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</si>
  <si>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</si>
  <si>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</si>
  <si>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</si>
  <si>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</si>
  <si>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</si>
  <si>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</si>
  <si>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</si>
  <si>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</si>
  <si>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</si>
  <si>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</si>
  <si>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</si>
  <si>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</si>
  <si>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</si>
  <si>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</si>
  <si>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</si>
  <si>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</si>
  <si>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</si>
  <si>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</si>
  <si>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</si>
  <si>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</si>
  <si>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</si>
  <si>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</si>
  <si>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</si>
  <si>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</si>
  <si>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</si>
  <si>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</si>
  <si>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</si>
  <si>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</si>
  <si>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</si>
  <si>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</si>
  <si>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</si>
  <si>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</si>
  <si>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</si>
  <si>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</si>
  <si>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</si>
  <si>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</si>
  <si>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</si>
  <si>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</si>
  <si>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</si>
  <si>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</si>
  <si>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</si>
  <si>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</si>
  <si>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</si>
  <si>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</si>
  <si>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</si>
  <si>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</si>
  <si>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</si>
  <si>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</si>
  <si>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</si>
  <si>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</si>
  <si>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</si>
  <si>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</si>
  <si>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</si>
  <si>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</si>
  <si>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</si>
  <si>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</si>
  <si>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</si>
  <si>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</si>
  <si>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</si>
  <si>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</si>
  <si>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</si>
  <si>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</si>
  <si>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</si>
  <si>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</si>
  <si>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</si>
  <si>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</si>
  <si>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</si>
  <si>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</si>
  <si>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</si>
  <si>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</si>
  <si>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</si>
  <si>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</si>
  <si>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</si>
  <si>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</si>
  <si>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</si>
  <si>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</si>
  <si>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</si>
  <si>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</si>
  <si>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</si>
  <si>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</si>
  <si>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</si>
  <si>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</si>
  <si>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</si>
  <si>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</si>
  <si>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</si>
  <si>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</si>
  <si>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</si>
  <si>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</si>
  <si>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</si>
  <si>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</si>
  <si>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</si>
  <si>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</si>
  <si>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</si>
  <si>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</si>
  <si>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</si>
  <si>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</si>
  <si>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</si>
  <si>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</si>
  <si>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</si>
  <si>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</si>
  <si>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</si>
  <si>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</si>
  <si>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</si>
  <si>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</si>
  <si>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</si>
  <si>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</si>
  <si>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</si>
  <si>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</si>
  <si>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</si>
  <si>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</si>
  <si>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</si>
  <si>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</si>
  <si>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</si>
  <si>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</si>
  <si>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</si>
  <si>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</si>
  <si>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</si>
  <si>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</si>
  <si>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</si>
  <si>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</si>
  <si>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</si>
  <si>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</si>
  <si>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</si>
  <si>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</si>
  <si>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</si>
  <si>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</si>
  <si>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</si>
  <si>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</si>
  <si>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</si>
  <si>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</si>
  <si>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</si>
  <si>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</si>
  <si>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</si>
  <si>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</si>
  <si>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</si>
  <si>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</si>
  <si>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</si>
  <si>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</si>
  <si>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</si>
  <si>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</si>
  <si>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</si>
  <si>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</si>
  <si>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</si>
  <si>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</si>
  <si>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</si>
  <si>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</si>
  <si>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</si>
  <si>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</si>
  <si>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</si>
  <si>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</si>
  <si>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</si>
  <si>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</si>
  <si>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</si>
  <si>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</si>
  <si>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</si>
  <si>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</si>
  <si>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</si>
  <si>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</si>
  <si>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</si>
  <si>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</si>
  <si>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</si>
  <si>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</si>
  <si>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</si>
  <si>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</si>
  <si>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</si>
  <si>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</si>
  <si>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</si>
  <si>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</si>
  <si>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</si>
  <si>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</si>
  <si>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</si>
  <si>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</si>
  <si>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</si>
  <si>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</si>
  <si>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</si>
  <si>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</si>
  <si>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</si>
  <si>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</si>
  <si>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</si>
  <si>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</si>
  <si>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</si>
  <si>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</si>
  <si>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</si>
  <si>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</si>
  <si>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</si>
  <si>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</si>
  <si>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</si>
  <si>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</si>
  <si>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</si>
  <si>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</si>
  <si>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</si>
  <si>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</si>
  <si>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</si>
  <si>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</si>
  <si>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</si>
  <si>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</si>
  <si>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</si>
  <si>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</si>
  <si>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</si>
  <si>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</si>
  <si>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</si>
  <si>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</si>
  <si>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</si>
  <si>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</si>
  <si>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</si>
  <si>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</si>
  <si>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</si>
  <si>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</si>
  <si>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</si>
  <si>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</si>
  <si>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</si>
  <si>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</si>
  <si>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</si>
  <si>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</si>
  <si>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</si>
  <si>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</si>
  <si>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</si>
  <si>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</si>
  <si>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</si>
  <si>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</si>
  <si>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</si>
  <si>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</si>
  <si>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</si>
  <si>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</si>
  <si>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</si>
  <si>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</si>
  <si>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</si>
  <si>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</si>
  <si>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</si>
  <si>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</si>
  <si>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</si>
  <si>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</si>
  <si>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</si>
  <si>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</si>
  <si>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</si>
  <si>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</si>
  <si>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</si>
  <si>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</si>
  <si>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</si>
  <si>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</si>
  <si>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</si>
  <si>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</si>
  <si>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</si>
  <si>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</si>
  <si>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</si>
  <si>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</si>
  <si>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</si>
  <si>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</si>
  <si>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</si>
  <si>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</si>
  <si>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</si>
  <si>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</si>
  <si>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</si>
  <si>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</si>
  <si>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</si>
  <si>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</si>
  <si>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</si>
  <si>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</si>
  <si>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</si>
  <si>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</si>
  <si>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</si>
  <si>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</si>
  <si>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</si>
  <si>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</si>
  <si>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</si>
  <si>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</si>
  <si>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</si>
  <si>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</si>
  <si>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</si>
  <si>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</si>
  <si>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</si>
  <si>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</si>
  <si>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</si>
  <si>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</si>
  <si>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</si>
  <si>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</si>
  <si>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</si>
  <si>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</si>
  <si>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</si>
  <si>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</si>
  <si>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</si>
  <si>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</si>
  <si>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</si>
  <si>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</si>
  <si>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</si>
  <si>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</si>
  <si>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</si>
  <si>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</si>
  <si>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</si>
  <si>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</si>
  <si>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</si>
  <si>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</si>
  <si>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</si>
  <si>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</si>
  <si>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</si>
  <si>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</si>
  <si>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</si>
  <si>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</si>
  <si>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</si>
  <si>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</si>
  <si>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</si>
  <si>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</si>
  <si>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</si>
  <si>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</si>
  <si>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</si>
  <si>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</si>
  <si>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</si>
  <si>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</si>
  <si>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</si>
  <si>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</si>
  <si>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</si>
  <si>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</si>
  <si>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</si>
  <si>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</si>
  <si>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</si>
  <si>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</si>
  <si>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</si>
  <si>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</si>
  <si>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</si>
  <si>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</si>
  <si>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</si>
  <si>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</si>
  <si>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</si>
  <si>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</si>
  <si>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</si>
  <si>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</si>
  <si>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</si>
  <si>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</si>
  <si>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</si>
  <si>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</si>
  <si>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</si>
  <si>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</si>
  <si>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</si>
  <si>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</si>
  <si>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</si>
  <si>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</si>
  <si>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</si>
  <si>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</si>
  <si>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</si>
  <si>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</si>
  <si>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</si>
  <si>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</si>
  <si>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</si>
  <si>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</si>
  <si>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</si>
  <si>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</si>
  <si>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</si>
  <si>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</si>
  <si>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</si>
  <si>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</si>
  <si>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</si>
  <si>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</si>
  <si>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</si>
  <si>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</si>
  <si>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</si>
  <si>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</si>
  <si>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</si>
  <si>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</si>
  <si>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</si>
  <si>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</si>
  <si>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</si>
  <si>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</si>
  <si>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</si>
  <si>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</si>
  <si>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</si>
  <si>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</si>
  <si>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</si>
  <si>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</si>
  <si>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</si>
  <si>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</si>
  <si>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</si>
  <si>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</si>
  <si>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</si>
  <si>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</si>
  <si>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</si>
  <si>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</si>
  <si>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</si>
  <si>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</si>
  <si>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</si>
  <si>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</si>
  <si>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</si>
  <si>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</si>
  <si>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</si>
  <si>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</si>
  <si>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</si>
  <si>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</si>
  <si>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</si>
  <si>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</si>
  <si>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</si>
  <si>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</si>
  <si>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</si>
  <si>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</si>
  <si>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</si>
  <si>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</si>
  <si>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</si>
  <si>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</si>
  <si>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</si>
  <si>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</si>
  <si>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</si>
  <si>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</si>
  <si>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</si>
  <si>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</si>
  <si>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</si>
  <si>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</si>
  <si>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</si>
  <si>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</si>
  <si>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</si>
  <si>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</si>
  <si>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</si>
  <si>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</si>
  <si>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</si>
  <si>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</si>
  <si>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</si>
  <si>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</si>
  <si>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</si>
  <si>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</si>
  <si>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</si>
  <si>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</si>
  <si>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</si>
  <si>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</si>
  <si>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</si>
  <si>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</si>
  <si>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</si>
  <si>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</si>
  <si>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</si>
  <si>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</si>
  <si>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</si>
  <si>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</si>
  <si>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</si>
  <si>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</si>
  <si>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</si>
  <si>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</si>
  <si>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</si>
  <si>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</si>
  <si>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</si>
  <si>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</si>
  <si>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</si>
  <si>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</si>
  <si>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</si>
  <si>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</si>
  <si>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</si>
  <si>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</si>
  <si>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</si>
  <si>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</si>
  <si>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</si>
  <si>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</si>
  <si>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</si>
  <si>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</si>
  <si>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</si>
  <si>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</si>
  <si>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</si>
  <si>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</si>
  <si>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</si>
  <si>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</si>
  <si>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</si>
  <si>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</si>
  <si>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</si>
  <si>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</si>
  <si>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</si>
  <si>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</si>
  <si>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</si>
  <si>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</si>
  <si>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</si>
  <si>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</si>
  <si>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</si>
  <si>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</si>
  <si>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</si>
  <si>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</si>
  <si>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</si>
  <si>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</si>
  <si>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</si>
  <si>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</si>
  <si>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</si>
  <si>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</si>
  <si>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</si>
  <si>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</si>
  <si>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</si>
  <si>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</si>
  <si>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</si>
  <si>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</si>
  <si>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</si>
  <si>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</si>
  <si>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</si>
  <si>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</si>
  <si>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</si>
  <si>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</si>
  <si>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</si>
  <si>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</si>
  <si>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</si>
  <si>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</si>
  <si>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</si>
  <si>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</si>
  <si>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</si>
  <si>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</si>
  <si>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</si>
  <si>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</si>
  <si>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</si>
  <si>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</si>
  <si>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</si>
  <si>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</si>
  <si>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</si>
  <si>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</si>
  <si>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</si>
  <si>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</si>
  <si>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</si>
  <si>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</si>
  <si>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</si>
  <si>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</si>
  <si>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</si>
  <si>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</si>
  <si>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</si>
  <si>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</si>
  <si>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</si>
  <si>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</si>
  <si>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</si>
  <si>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</si>
  <si>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</si>
  <si>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</si>
  <si>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</si>
  <si>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</si>
  <si>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</si>
  <si>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</si>
  <si>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</si>
  <si>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</si>
  <si>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</si>
  <si>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</si>
  <si>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</si>
  <si>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</si>
  <si>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</si>
  <si>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</si>
  <si>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</si>
  <si>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</si>
  <si>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</si>
  <si>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</si>
  <si>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</si>
  <si>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</si>
  <si>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</si>
  <si>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</si>
  <si>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</si>
  <si>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</si>
  <si>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</si>
  <si>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</si>
  <si>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</si>
  <si>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</si>
  <si>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</si>
  <si>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</si>
  <si>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</si>
  <si>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</si>
  <si>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</si>
  <si>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</si>
  <si>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</si>
  <si>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</si>
  <si>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</si>
  <si>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</si>
  <si>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</si>
  <si>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</si>
  <si>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</si>
  <si>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</si>
  <si>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</si>
  <si>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</si>
  <si>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</si>
  <si>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</si>
  <si>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</si>
  <si>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</si>
  <si>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</si>
  <si>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</si>
  <si>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</si>
  <si>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</si>
  <si>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</si>
  <si>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</si>
  <si>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</si>
  <si>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</si>
  <si>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</si>
  <si>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</si>
  <si>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</si>
  <si>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</si>
  <si>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</si>
  <si>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</si>
  <si>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</si>
  <si>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</si>
  <si>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</si>
  <si>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</si>
  <si>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</si>
  <si>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</si>
  <si>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</si>
  <si>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</si>
  <si>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</si>
  <si>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</si>
  <si>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</si>
  <si>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</si>
  <si>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</si>
  <si>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</si>
  <si>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</si>
  <si>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</si>
  <si>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</si>
  <si>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</si>
  <si>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</si>
  <si>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</si>
  <si>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</si>
  <si>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</si>
  <si>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</si>
  <si>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</si>
  <si>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</si>
  <si>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</si>
  <si>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</si>
  <si>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</si>
  <si>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</si>
  <si>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</si>
  <si>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</si>
  <si>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</si>
  <si>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</si>
  <si>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</si>
  <si>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</si>
  <si>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</si>
  <si>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</si>
  <si>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</si>
  <si>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</si>
  <si>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</si>
  <si>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</si>
  <si>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</si>
  <si>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</si>
  <si>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</si>
  <si>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</si>
  <si>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</si>
  <si>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</si>
  <si>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</si>
  <si>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</si>
  <si>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</si>
  <si>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</si>
  <si>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</si>
  <si>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</si>
  <si>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</si>
  <si>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</si>
  <si>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</si>
  <si>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</si>
  <si>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</si>
  <si>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</si>
  <si>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</si>
  <si>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</si>
  <si>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</si>
  <si>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</si>
  <si>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</si>
  <si>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</si>
  <si>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</si>
  <si>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</si>
  <si>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</si>
  <si>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</si>
  <si>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</si>
  <si>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</si>
  <si>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</si>
  <si>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</si>
  <si>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</si>
  <si>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</si>
  <si>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</si>
  <si>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</si>
  <si>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</si>
  <si>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</si>
  <si>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</si>
  <si>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</si>
  <si>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</si>
  <si>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</si>
  <si>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</si>
  <si>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</si>
  <si>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</si>
  <si>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</si>
  <si>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</si>
  <si>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</si>
  <si>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</si>
  <si>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</si>
  <si>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</si>
  <si>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</si>
  <si>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</si>
  <si>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</si>
  <si>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</si>
  <si>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</si>
  <si>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</si>
  <si>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</si>
  <si>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</si>
  <si>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</si>
  <si>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</si>
  <si>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</si>
  <si>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</si>
  <si>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</si>
  <si>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</si>
  <si>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</si>
  <si>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</si>
  <si>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</si>
  <si>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</si>
  <si>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</si>
  <si>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</si>
  <si>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</si>
  <si>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</si>
  <si>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</si>
  <si>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</si>
  <si>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</si>
  <si>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</si>
  <si>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</si>
  <si>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</si>
  <si>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</si>
  <si>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</si>
  <si>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</si>
  <si>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</si>
  <si>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</si>
  <si>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</si>
  <si>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</si>
  <si>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</si>
  <si>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</si>
  <si>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</si>
  <si>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</si>
  <si>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</si>
  <si>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</si>
  <si>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</si>
  <si>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</si>
  <si>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</si>
  <si>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</si>
  <si>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</si>
  <si>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</si>
  <si>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</si>
  <si>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</si>
  <si>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</si>
  <si>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</si>
  <si>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</si>
  <si>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</si>
  <si>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</si>
  <si>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</si>
  <si>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</si>
  <si>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</si>
  <si>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</si>
  <si>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</si>
  <si>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</si>
  <si>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</si>
  <si>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</si>
  <si>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</si>
  <si>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</si>
  <si>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</si>
  <si>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</si>
  <si>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</si>
  <si>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</si>
  <si>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</si>
  <si>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</si>
  <si>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</si>
  <si>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</si>
  <si>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</si>
  <si>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</si>
  <si>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</si>
  <si>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</si>
  <si>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</si>
  <si>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</si>
  <si>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</si>
  <si>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</si>
  <si>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</si>
  <si>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</si>
  <si>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</si>
  <si>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</si>
  <si>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</si>
  <si>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</si>
  <si>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</si>
  <si>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</si>
  <si>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</si>
  <si>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</si>
  <si>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</si>
  <si>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</si>
  <si>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</si>
  <si>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</si>
  <si>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</si>
  <si>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</si>
  <si>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</si>
  <si>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</si>
  <si>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</si>
  <si>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</si>
  <si>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</si>
  <si>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</si>
  <si>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</si>
  <si>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</si>
  <si>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</si>
  <si>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</si>
  <si>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</si>
  <si>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</si>
  <si>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</si>
  <si>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</si>
  <si>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</si>
  <si>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</si>
  <si>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</si>
  <si>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</si>
  <si>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</si>
  <si>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</si>
  <si>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</si>
  <si>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</si>
  <si>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</si>
  <si>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</si>
  <si>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</si>
  <si>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</si>
  <si>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</si>
  <si>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</si>
  <si>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</si>
  <si>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</si>
  <si>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</si>
  <si>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</si>
  <si>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</si>
  <si>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</si>
  <si>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</si>
  <si>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</si>
  <si>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</si>
  <si>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</si>
  <si>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</si>
  <si>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</si>
  <si>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</si>
  <si>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</si>
  <si>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</si>
  <si>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</si>
  <si>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</si>
  <si>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</si>
  <si>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</si>
  <si>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</si>
  <si>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</si>
  <si>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</si>
  <si>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</si>
  <si>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</si>
  <si>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</si>
  <si>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</si>
  <si>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</si>
  <si>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</si>
  <si>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</si>
  <si>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</si>
  <si>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</si>
  <si>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</si>
  <si>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</si>
  <si>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</si>
  <si>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</si>
  <si>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</si>
  <si>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</si>
  <si>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</si>
  <si>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</si>
  <si>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</si>
  <si>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</si>
  <si>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</si>
  <si>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</si>
  <si>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</si>
  <si>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</si>
  <si>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</si>
  <si>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</si>
  <si>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</si>
  <si>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</si>
  <si>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</si>
  <si>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</si>
  <si>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</si>
  <si>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</si>
  <si>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</si>
  <si>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</si>
  <si>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</si>
  <si>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</si>
  <si>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</si>
  <si>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</si>
  <si>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</si>
  <si>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</si>
  <si>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</si>
  <si>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</si>
  <si>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</si>
  <si>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</si>
  <si>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</si>
  <si>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</si>
  <si>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</si>
  <si>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</si>
  <si>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</si>
  <si>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</si>
  <si>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</si>
  <si>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</si>
  <si>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</si>
  <si>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</si>
  <si>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</si>
  <si>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</si>
  <si>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</si>
  <si>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</si>
  <si>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</si>
  <si>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</si>
  <si>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</si>
  <si>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</si>
  <si>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</si>
  <si>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</si>
  <si>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</si>
  <si>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</si>
  <si>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</si>
  <si>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</si>
  <si>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</si>
  <si>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</si>
  <si>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</si>
  <si>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</si>
  <si>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</si>
  <si>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</si>
  <si>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</si>
  <si>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</si>
  <si>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</si>
  <si>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</si>
  <si>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</si>
  <si>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</si>
  <si>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</si>
  <si>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</si>
  <si>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</si>
  <si>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</si>
  <si>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</si>
  <si>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</si>
  <si>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</si>
  <si>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</si>
  <si>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</si>
  <si>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</si>
  <si>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</si>
  <si>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</si>
  <si>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</si>
  <si>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</si>
  <si>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</si>
  <si>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</si>
  <si>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</si>
  <si>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</si>
  <si>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</si>
  <si>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</si>
  <si>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</si>
  <si>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</si>
  <si>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</si>
  <si>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</si>
  <si>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</si>
  <si>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</si>
  <si>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</si>
  <si>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</si>
  <si>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</si>
  <si>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</si>
  <si>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</si>
  <si>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</si>
  <si>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</si>
  <si>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</si>
  <si>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</si>
  <si>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</si>
  <si>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</si>
  <si>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</si>
  <si>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</si>
  <si>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</si>
  <si>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</si>
  <si>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</si>
  <si>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</si>
  <si>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</si>
  <si>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</si>
  <si>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</si>
  <si>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</si>
  <si>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</si>
  <si>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</si>
  <si>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</si>
  <si>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</si>
  <si>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</si>
  <si>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</si>
  <si>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</si>
  <si>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</si>
  <si>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</si>
  <si>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</si>
  <si>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</si>
  <si>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</si>
  <si>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</si>
  <si>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</si>
  <si>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</si>
  <si>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</si>
  <si>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</si>
  <si>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</si>
  <si>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</si>
  <si>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</si>
  <si>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</si>
  <si>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</si>
  <si>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</si>
  <si>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</si>
  <si>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</si>
  <si>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</si>
  <si>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</si>
  <si>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</si>
  <si>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</si>
  <si>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</si>
  <si>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</si>
  <si>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</si>
  <si>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</si>
  <si>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</si>
  <si>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</si>
  <si>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</si>
  <si>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</si>
  <si>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</si>
  <si>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</si>
  <si>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</si>
  <si>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</si>
  <si>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</si>
  <si>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</si>
  <si>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</si>
  <si>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</si>
  <si>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</si>
  <si>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</si>
  <si>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</si>
  <si>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</si>
  <si>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</si>
  <si>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</si>
  <si>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</si>
  <si>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</si>
  <si>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</si>
  <si>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</si>
  <si>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</si>
  <si>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</si>
  <si>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</si>
  <si>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</si>
  <si>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</si>
  <si>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</si>
  <si>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</si>
  <si>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</si>
  <si>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</si>
  <si>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</si>
  <si>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</si>
  <si>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</si>
  <si>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</si>
  <si>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</si>
  <si>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</si>
  <si>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</si>
  <si>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</si>
  <si>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</si>
  <si>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</si>
  <si>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</si>
  <si>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</si>
  <si>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</si>
  <si>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</si>
  <si>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</si>
  <si>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</si>
  <si>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</si>
  <si>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</si>
  <si>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</si>
  <si>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</si>
  <si>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</si>
  <si>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</si>
  <si>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</si>
  <si>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</si>
  <si>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</si>
  <si>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</si>
  <si>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</si>
  <si>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</si>
  <si>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</si>
  <si>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</si>
  <si>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</si>
  <si>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</si>
  <si>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</si>
  <si>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</si>
  <si>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</si>
  <si>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</si>
  <si>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</si>
  <si>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</si>
  <si>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</si>
  <si>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</si>
  <si>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</si>
  <si>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</si>
  <si>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</si>
  <si>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</si>
  <si>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</si>
  <si>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</si>
  <si>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</si>
  <si>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</si>
  <si>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</si>
  <si>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</si>
  <si>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</si>
  <si>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</si>
  <si>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</si>
  <si>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</si>
  <si>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</si>
  <si>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</si>
  <si>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</si>
  <si>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</si>
  <si>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</si>
  <si>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</si>
  <si>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</si>
  <si>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</si>
  <si>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</si>
  <si>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</si>
  <si>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</si>
  <si>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</si>
  <si>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</si>
  <si>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</si>
  <si>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</si>
  <si>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</si>
  <si>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</si>
  <si>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</si>
  <si>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</si>
  <si>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</si>
  <si>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</si>
  <si>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</si>
  <si>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</si>
  <si>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</si>
  <si>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</si>
  <si>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</si>
  <si>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</si>
  <si>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</si>
  <si>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</si>
  <si>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</si>
  <si>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</si>
  <si>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</si>
  <si>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</si>
  <si>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</si>
  <si>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</si>
  <si>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</si>
  <si>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</si>
  <si>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</si>
  <si>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</si>
  <si>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</si>
  <si>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</si>
  <si>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</si>
  <si>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</si>
  <si>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</si>
  <si>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</si>
  <si>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</si>
  <si>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</si>
  <si>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</si>
  <si>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</si>
  <si>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</si>
  <si>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</si>
  <si>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</si>
  <si>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</si>
  <si>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</si>
  <si>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</si>
  <si>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</si>
  <si>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</si>
  <si>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</si>
  <si>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</si>
  <si>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</si>
  <si>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</si>
  <si>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</si>
  <si>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</si>
  <si>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</si>
  <si>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</si>
  <si>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</si>
  <si>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</si>
  <si>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</si>
  <si>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</si>
  <si>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</si>
  <si>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</si>
  <si>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</si>
  <si>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</si>
  <si>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</si>
  <si>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</si>
  <si>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</si>
  <si>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</si>
  <si>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</si>
  <si>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</si>
  <si>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</si>
  <si>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</si>
  <si>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</si>
  <si>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</si>
  <si>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</si>
  <si>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</si>
  <si>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</si>
  <si>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</si>
  <si>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</si>
  <si>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</si>
  <si>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</si>
  <si>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</si>
  <si>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</si>
  <si>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</si>
  <si>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</si>
  <si>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</si>
  <si>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</si>
  <si>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</si>
  <si>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</si>
  <si>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</si>
  <si>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</si>
  <si>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</si>
  <si>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</si>
  <si>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</si>
  <si>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</si>
  <si>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</si>
  <si>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</si>
  <si>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</si>
  <si>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</si>
  <si>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</si>
  <si>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</si>
  <si>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</si>
  <si>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</si>
  <si>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</si>
  <si>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</si>
  <si>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</si>
  <si>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</si>
  <si>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</si>
  <si>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</si>
  <si>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</si>
  <si>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</si>
  <si>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</si>
  <si>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</si>
  <si>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</si>
  <si>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</si>
  <si>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</si>
  <si>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</si>
  <si>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</si>
  <si>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</si>
  <si>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</si>
  <si>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</si>
  <si>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</si>
  <si>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</si>
  <si>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</si>
  <si>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</si>
  <si>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</si>
  <si>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</si>
  <si>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</si>
  <si>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</si>
  <si>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</si>
  <si>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</si>
  <si>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</si>
  <si>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</si>
  <si>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</si>
  <si>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</si>
  <si>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</si>
  <si>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</si>
  <si>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</si>
  <si>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</si>
  <si>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</si>
  <si>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</si>
  <si>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</si>
  <si>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</si>
  <si>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</si>
  <si>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</si>
  <si>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</si>
  <si>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</si>
  <si>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</si>
  <si>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</si>
  <si>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</si>
  <si>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</si>
  <si>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</si>
  <si>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</si>
  <si>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</si>
  <si>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</si>
  <si>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</si>
  <si>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</si>
  <si>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</si>
  <si>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</si>
  <si>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</si>
  <si>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</si>
  <si>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</si>
  <si>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</si>
  <si>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</si>
  <si>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</si>
  <si>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</si>
  <si>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</si>
  <si>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</si>
  <si>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</si>
  <si>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</si>
  <si>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</si>
  <si>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</si>
  <si>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</si>
  <si>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</si>
  <si>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</si>
  <si>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</si>
  <si>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</si>
  <si>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</si>
  <si>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</si>
  <si>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</si>
  <si>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</si>
  <si>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</si>
  <si>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</si>
  <si>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</si>
  <si>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</si>
  <si>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</si>
  <si>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</si>
  <si>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</si>
  <si>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</si>
  <si>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</si>
  <si>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</si>
  <si>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</si>
  <si>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</si>
  <si>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</si>
  <si>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</si>
  <si>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</si>
  <si>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</si>
  <si>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</si>
  <si>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</si>
  <si>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</si>
  <si>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</si>
  <si>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</si>
  <si>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</si>
  <si>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</si>
  <si>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</si>
  <si>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</si>
  <si>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</si>
  <si>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</si>
  <si>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</si>
  <si>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</si>
  <si>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</si>
  <si>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</si>
  <si>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</si>
  <si>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</si>
  <si>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</si>
  <si>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</si>
  <si>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</si>
  <si>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</si>
  <si>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</si>
  <si>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</si>
  <si>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</si>
  <si>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</si>
  <si>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</si>
  <si>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</si>
  <si>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</si>
  <si>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</si>
  <si>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</si>
  <si>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</si>
  <si>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</si>
  <si>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</si>
  <si>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</si>
  <si>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</si>
  <si>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</si>
  <si>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</si>
  <si>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</si>
  <si>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</si>
  <si>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</si>
  <si>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</si>
  <si>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</si>
  <si>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</si>
  <si>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</si>
  <si>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</si>
  <si>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</si>
  <si>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</si>
  <si>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</si>
  <si>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</si>
  <si>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</si>
  <si>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</si>
  <si>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</si>
  <si>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</si>
  <si>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</si>
  <si>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</si>
  <si>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</si>
  <si>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</si>
  <si>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</si>
  <si>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</si>
  <si>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</si>
  <si>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</si>
  <si>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</si>
  <si>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</si>
  <si>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</si>
  <si>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</si>
  <si>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</si>
  <si>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</si>
  <si>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</si>
  <si>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</si>
  <si>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</si>
  <si>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</si>
  <si>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</si>
  <si>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</si>
  <si>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</si>
  <si>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</si>
  <si>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</si>
  <si>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</si>
  <si>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</si>
  <si>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</si>
  <si>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</si>
  <si>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</si>
  <si>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</si>
  <si>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</si>
  <si>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</si>
  <si>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</si>
  <si>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</si>
  <si>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</si>
  <si>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</si>
  <si>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</si>
  <si>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</si>
  <si>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</si>
  <si>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</si>
  <si>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</si>
  <si>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</si>
  <si>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</si>
  <si>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</si>
  <si>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</si>
  <si>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</si>
  <si>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</si>
  <si>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</si>
  <si>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</si>
  <si>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</si>
  <si>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</si>
  <si>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</si>
  <si>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</si>
  <si>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</si>
  <si>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</si>
  <si>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</si>
  <si>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</si>
  <si>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</si>
  <si>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</si>
  <si>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</si>
  <si>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</si>
  <si>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</si>
  <si>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</si>
  <si>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</si>
  <si>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</si>
  <si>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</si>
  <si>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</si>
  <si>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</si>
  <si>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</si>
  <si>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</si>
  <si>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</si>
  <si>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</si>
  <si>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</si>
  <si>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</si>
  <si>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</si>
  <si>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</si>
  <si>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</si>
  <si>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</si>
  <si>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</si>
  <si>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</si>
  <si>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</si>
  <si>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</si>
  <si>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</si>
  <si>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</si>
  <si>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</si>
  <si>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</si>
  <si>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</si>
  <si>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</si>
  <si>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</si>
  <si>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</si>
  <si>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</si>
  <si>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</si>
  <si>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</si>
  <si>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</si>
  <si>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</si>
  <si>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</si>
  <si>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</si>
  <si>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</si>
  <si>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</si>
  <si>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</si>
  <si>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</si>
  <si>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</si>
  <si>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</si>
  <si>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</si>
  <si>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</si>
  <si>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</si>
  <si>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</si>
  <si>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</si>
  <si>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</si>
  <si>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</si>
  <si>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</si>
  <si>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</si>
  <si>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</si>
  <si>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</si>
  <si>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</si>
  <si>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</si>
  <si>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</si>
  <si>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</si>
  <si>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</si>
  <si>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</si>
  <si>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</si>
  <si>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</si>
  <si>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</si>
  <si>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</si>
  <si>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</si>
  <si>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</si>
  <si>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</si>
  <si>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</si>
  <si>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</si>
  <si>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</si>
  <si>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</si>
  <si>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</si>
  <si>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</si>
  <si>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</si>
  <si>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</si>
  <si>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</si>
  <si>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</si>
  <si>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</si>
  <si>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</si>
  <si>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</si>
  <si>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</si>
  <si>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</si>
  <si>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</si>
  <si>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</si>
  <si>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</si>
  <si>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</si>
  <si>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</si>
  <si>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</si>
  <si>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</si>
  <si>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</si>
  <si>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</si>
  <si>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</si>
  <si>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</si>
  <si>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</si>
  <si>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</si>
  <si>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</si>
  <si>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</si>
  <si>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</si>
  <si>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</si>
  <si>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</si>
  <si>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</si>
  <si>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</si>
  <si>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</si>
  <si>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</si>
  <si>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</si>
  <si>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</si>
  <si>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</si>
  <si>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</si>
  <si>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</si>
  <si>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</si>
  <si>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</si>
  <si>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</si>
  <si>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</si>
  <si>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</si>
  <si>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</si>
  <si>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</si>
  <si>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</si>
  <si>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</si>
  <si>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</si>
  <si>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</si>
  <si>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</si>
  <si>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</si>
  <si>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</si>
  <si>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</si>
  <si>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</si>
  <si>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</si>
  <si>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</si>
  <si>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</si>
  <si>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</si>
  <si>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</si>
  <si>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</si>
  <si>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</si>
  <si>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</si>
  <si>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</si>
  <si>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</si>
  <si>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</si>
  <si>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</si>
  <si>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</si>
  <si>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</si>
  <si>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</si>
  <si>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</si>
  <si>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</si>
  <si>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</si>
  <si>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</si>
  <si>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</si>
  <si>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</si>
  <si>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</si>
  <si>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</si>
  <si>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</si>
  <si>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</si>
  <si>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</si>
  <si>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</si>
  <si>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</si>
  <si>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</si>
  <si>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</si>
  <si>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</si>
  <si>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</si>
  <si>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</si>
  <si>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</si>
  <si>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</si>
  <si>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</si>
  <si>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</si>
  <si>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</si>
  <si>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</si>
  <si>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</si>
  <si>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</si>
  <si>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</si>
  <si>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</si>
  <si>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</si>
  <si>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</si>
  <si>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</si>
  <si>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</si>
  <si>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</si>
  <si>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</si>
  <si>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</si>
  <si>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</si>
  <si>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</si>
  <si>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</si>
  <si>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</si>
  <si>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</si>
  <si>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</si>
  <si>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</si>
  <si>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</si>
  <si>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</si>
  <si>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</si>
  <si>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</si>
  <si>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</si>
  <si>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</si>
  <si>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</si>
  <si>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</si>
  <si>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</si>
  <si>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</si>
  <si>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</si>
  <si>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</si>
  <si>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</si>
  <si>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</si>
  <si>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</si>
  <si>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</si>
  <si>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</si>
  <si>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</si>
  <si>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</si>
  <si>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</si>
  <si>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</si>
  <si>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</si>
  <si>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</si>
  <si>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</si>
  <si>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</si>
  <si>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</si>
  <si>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</si>
  <si>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</si>
  <si>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</si>
  <si>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</si>
  <si>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</si>
  <si>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</si>
  <si>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</si>
  <si>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</si>
  <si>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</si>
  <si>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</si>
  <si>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</si>
  <si>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</si>
  <si>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</si>
  <si>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</si>
  <si>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</si>
  <si>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</si>
  <si>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</si>
  <si>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</si>
  <si>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</si>
  <si>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</si>
  <si>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</si>
  <si>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</si>
  <si>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</si>
  <si>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</si>
  <si>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</si>
  <si>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</si>
  <si>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</si>
  <si>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</si>
  <si>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</si>
  <si>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</si>
  <si>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</si>
  <si>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</si>
  <si>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</si>
  <si>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</si>
  <si>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</si>
  <si>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</si>
  <si>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</si>
  <si>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</si>
  <si>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</si>
  <si>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</si>
  <si>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</si>
  <si>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</si>
  <si>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</si>
  <si>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</si>
  <si>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</si>
  <si>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</si>
  <si>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</si>
  <si>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</si>
  <si>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</si>
  <si>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</si>
  <si>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</si>
  <si>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</si>
  <si>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</si>
  <si>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</si>
  <si>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</si>
  <si>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</si>
  <si>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</si>
  <si>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</si>
  <si>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</si>
  <si>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</si>
  <si>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</si>
  <si>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</si>
  <si>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</si>
  <si>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</si>
  <si>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</si>
  <si>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</si>
  <si>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</si>
  <si>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</si>
  <si>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</si>
  <si>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</si>
  <si>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</si>
  <si>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</si>
  <si>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</si>
  <si>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</si>
  <si>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</si>
  <si>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</si>
  <si>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</si>
  <si>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</si>
  <si>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</si>
  <si>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</si>
  <si>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</si>
  <si>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</si>
  <si>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</si>
  <si>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</si>
  <si>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</si>
  <si>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</si>
  <si>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</si>
  <si>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</si>
  <si>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</si>
  <si>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</si>
  <si>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</si>
  <si>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</si>
  <si>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</si>
  <si>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</si>
  <si>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</si>
  <si>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</si>
  <si>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</si>
  <si>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</si>
  <si>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</si>
  <si>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</si>
  <si>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</si>
  <si>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</si>
  <si>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</si>
  <si>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</si>
  <si>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</si>
  <si>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</si>
  <si>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</si>
  <si>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</si>
  <si>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</si>
  <si>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</si>
  <si>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</si>
  <si>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</si>
  <si>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</si>
  <si>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</si>
  <si>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</si>
  <si>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</si>
  <si>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</si>
  <si>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</si>
  <si>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</si>
  <si>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</si>
  <si>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</si>
  <si>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</si>
  <si>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</si>
  <si>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</si>
  <si>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</si>
  <si>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</si>
  <si>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</si>
  <si>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</si>
  <si>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</si>
  <si>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</si>
  <si>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</si>
  <si>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</si>
  <si>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</si>
  <si>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</si>
  <si>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</si>
  <si>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</si>
  <si>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</si>
  <si>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</si>
  <si>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</si>
  <si>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</si>
  <si>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</si>
  <si>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</si>
  <si>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</si>
  <si>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</si>
  <si>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</si>
  <si>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</si>
  <si>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</si>
  <si>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</si>
  <si>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</si>
  <si>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</si>
  <si>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</si>
  <si>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</si>
  <si>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</si>
  <si>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</si>
  <si>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</si>
  <si>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</si>
  <si>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</si>
  <si>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</si>
  <si>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</si>
  <si>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</si>
  <si>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</si>
  <si>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</si>
  <si>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</si>
  <si>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</si>
  <si>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</si>
  <si>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</si>
  <si>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</si>
  <si>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</si>
  <si>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</si>
  <si>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</si>
  <si>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</si>
  <si>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</si>
  <si>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</si>
  <si>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</si>
  <si>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</si>
  <si>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</si>
  <si>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</si>
  <si>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</si>
  <si>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</si>
  <si>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</si>
  <si>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</si>
  <si>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</si>
  <si>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</si>
  <si>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</si>
  <si>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</si>
  <si>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</si>
  <si>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</si>
  <si>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</si>
  <si>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</si>
  <si>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</si>
  <si>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</si>
  <si>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</si>
  <si>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</si>
  <si>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</si>
  <si>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</si>
  <si>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</si>
  <si>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</si>
  <si>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</si>
  <si>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</si>
  <si>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</si>
  <si>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</si>
  <si>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</si>
  <si>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</si>
  <si>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</si>
  <si>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</si>
  <si>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</si>
  <si>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</si>
  <si>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</si>
  <si>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</si>
  <si>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</si>
  <si>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</si>
  <si>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</si>
  <si>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</si>
  <si>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</si>
  <si>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</si>
  <si>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</si>
  <si>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</si>
  <si>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</si>
  <si>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</si>
  <si>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</si>
  <si>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</si>
  <si>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</si>
  <si>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</si>
  <si>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</si>
  <si>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</si>
  <si>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</si>
  <si>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</si>
  <si>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</si>
  <si>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</si>
  <si>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</si>
  <si>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</si>
  <si>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</si>
  <si>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</si>
  <si>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</si>
  <si>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</si>
  <si>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</si>
  <si>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</si>
  <si>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</si>
  <si>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</si>
  <si>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</si>
  <si>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</si>
  <si>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</si>
  <si>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</si>
  <si>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</si>
  <si>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</si>
  <si>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</si>
  <si>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</si>
  <si>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</si>
  <si>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</si>
  <si>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</si>
  <si>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</si>
  <si>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</si>
  <si>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</si>
  <si>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</si>
  <si>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</si>
  <si>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</si>
  <si>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</si>
  <si>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</si>
  <si>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</si>
  <si>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</si>
  <si>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</si>
  <si>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</si>
  <si>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</si>
  <si>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</si>
  <si>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</si>
  <si>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</si>
  <si>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</si>
  <si>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</si>
  <si>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</si>
  <si>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</si>
  <si>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</si>
  <si>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</si>
  <si>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</si>
  <si>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</si>
  <si>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</si>
  <si>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</si>
  <si>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</si>
  <si>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</si>
  <si>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</si>
  <si>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</si>
  <si>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</si>
  <si>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</si>
  <si>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</si>
  <si>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</si>
  <si>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</si>
  <si>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</si>
  <si>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</si>
  <si>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</si>
  <si>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</si>
  <si>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</si>
  <si>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</si>
  <si>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</si>
  <si>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</si>
  <si>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</si>
  <si>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</si>
  <si>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</si>
  <si>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</si>
  <si>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</si>
  <si>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</si>
  <si>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</si>
  <si>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</si>
  <si>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</si>
  <si>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</si>
  <si>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</si>
  <si>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</si>
  <si>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</si>
  <si>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</si>
  <si>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</si>
  <si>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</si>
  <si>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</si>
  <si>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</si>
  <si>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</si>
  <si>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</si>
  <si>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</si>
  <si>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</si>
  <si>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</si>
  <si>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</si>
  <si>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</si>
  <si>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</si>
  <si>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</si>
  <si>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</si>
  <si>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</si>
  <si>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</si>
  <si>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</si>
  <si>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</si>
  <si>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</si>
  <si>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</si>
  <si>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</si>
  <si>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</si>
  <si>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</si>
  <si>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</si>
  <si>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</si>
  <si>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</si>
  <si>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</si>
  <si>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</si>
  <si>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</si>
  <si>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</si>
  <si>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</si>
  <si>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</si>
  <si>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</si>
  <si>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</si>
  <si>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</si>
  <si>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</si>
  <si>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</si>
  <si>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</si>
  <si>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</si>
  <si>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</si>
  <si>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</si>
  <si>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</si>
  <si>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</si>
  <si>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</si>
  <si>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</si>
  <si>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</si>
  <si>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</si>
  <si>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</si>
  <si>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</si>
  <si>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</si>
  <si>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</si>
  <si>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</si>
  <si>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</si>
  <si>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</si>
  <si>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</si>
  <si>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</si>
  <si>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</si>
  <si>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</si>
  <si>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</si>
  <si>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</si>
  <si>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</si>
  <si>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</si>
  <si>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</si>
  <si>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</si>
  <si>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</si>
  <si>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</si>
  <si>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</si>
  <si>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</si>
  <si>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</si>
  <si>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</si>
  <si>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</si>
  <si>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</si>
  <si>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</si>
  <si>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</si>
  <si>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</si>
  <si>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</si>
  <si>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</si>
  <si>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</si>
  <si>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</si>
  <si>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</si>
  <si>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</si>
  <si>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</si>
  <si>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</si>
  <si>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</si>
  <si>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</si>
  <si>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</si>
  <si>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</si>
  <si>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</si>
  <si>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</si>
  <si>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</si>
  <si>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</si>
  <si>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</si>
  <si>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</si>
  <si>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</si>
  <si>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</si>
  <si>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</si>
  <si>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</si>
  <si>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</si>
  <si>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</si>
  <si>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</si>
  <si>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</si>
  <si>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</si>
  <si>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</si>
  <si>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</si>
  <si>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</si>
  <si>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</si>
  <si>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</si>
  <si>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</si>
  <si>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</si>
  <si>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</si>
  <si>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</si>
  <si>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</si>
  <si>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</si>
  <si>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</si>
  <si>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</si>
  <si>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</si>
  <si>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</si>
  <si>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</si>
  <si>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</si>
  <si>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</si>
  <si>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</si>
  <si>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</si>
  <si>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</si>
  <si>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</si>
  <si>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</si>
  <si>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</si>
  <si>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</si>
  <si>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</si>
  <si>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</si>
  <si>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</si>
  <si>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</si>
  <si>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</si>
  <si>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</si>
  <si>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</si>
  <si>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</si>
  <si>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</si>
  <si>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</si>
  <si>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</si>
  <si>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</si>
  <si>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</si>
  <si>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</si>
  <si>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</si>
  <si>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</si>
  <si>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</si>
  <si>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</si>
  <si>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</si>
  <si>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</si>
  <si>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</si>
  <si>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</si>
  <si>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</si>
  <si>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</si>
  <si>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</si>
  <si>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</si>
  <si>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</si>
  <si>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</si>
  <si>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</si>
  <si>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</si>
  <si>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</si>
  <si>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</si>
  <si>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</si>
  <si>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</si>
  <si>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</si>
  <si>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</si>
  <si>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</si>
  <si>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</si>
  <si>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</si>
  <si>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</si>
  <si>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</si>
  <si>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</si>
  <si>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</si>
  <si>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</si>
  <si>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</si>
  <si>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</si>
  <si>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</si>
  <si>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</si>
  <si>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</si>
  <si>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</si>
  <si>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</si>
  <si>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</si>
  <si>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</si>
  <si>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</si>
  <si>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</si>
  <si>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</si>
  <si>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</si>
  <si>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</si>
  <si>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</si>
  <si>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</si>
  <si>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</si>
  <si>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</si>
  <si>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</si>
  <si>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</si>
  <si>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</si>
  <si>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</si>
  <si>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</si>
  <si>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</si>
  <si>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</si>
  <si>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</si>
  <si>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</si>
  <si>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</si>
  <si>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</si>
  <si>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</si>
  <si>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</si>
  <si>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</si>
  <si>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</si>
  <si>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</si>
  <si>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</si>
  <si>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</si>
  <si>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</si>
  <si>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</si>
  <si>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</si>
  <si>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</si>
  <si>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</si>
  <si>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</si>
  <si>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</si>
  <si>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</si>
  <si>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</si>
  <si>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</si>
  <si>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</si>
  <si>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</si>
  <si>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</si>
  <si>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</si>
  <si>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</si>
  <si>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</si>
  <si>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</si>
  <si>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</si>
  <si>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</si>
  <si>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</si>
  <si>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</si>
  <si>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</si>
  <si>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</si>
  <si>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</si>
  <si>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</si>
  <si>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</si>
  <si>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</si>
  <si>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</si>
  <si>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</si>
  <si>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</si>
  <si>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</si>
  <si>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</si>
  <si>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</si>
  <si>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</si>
  <si>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</si>
  <si>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</si>
  <si>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</si>
  <si>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</si>
  <si>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</si>
  <si>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</si>
  <si>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</si>
  <si>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</si>
  <si>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</si>
  <si>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</si>
  <si>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</si>
  <si>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</si>
  <si>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</si>
  <si>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</si>
  <si>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</si>
  <si>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</si>
  <si>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</si>
  <si>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</si>
  <si>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</si>
  <si>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</si>
  <si>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</si>
  <si>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</si>
  <si>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</si>
  <si>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</si>
  <si>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</si>
  <si>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</si>
  <si>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</si>
  <si>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</si>
  <si>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</si>
  <si>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</si>
  <si>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</si>
  <si>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</si>
  <si>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</si>
  <si>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</si>
  <si>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</si>
  <si>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</si>
  <si>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</si>
  <si>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</si>
  <si>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</si>
  <si>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</si>
  <si>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</si>
  <si>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</si>
  <si>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</si>
  <si>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</si>
  <si>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</si>
  <si>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</si>
  <si>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</si>
  <si>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</si>
  <si>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</si>
  <si>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</si>
  <si>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</si>
  <si>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</si>
  <si>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</si>
  <si>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</si>
  <si>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</si>
  <si>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</si>
  <si>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</si>
  <si>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</si>
  <si>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</si>
  <si>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</si>
  <si>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</si>
  <si>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</si>
  <si>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</si>
  <si>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</si>
  <si>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</si>
  <si>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</si>
  <si>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</si>
  <si>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</si>
  <si>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</si>
  <si>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</si>
  <si>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</si>
  <si>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</si>
  <si>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</si>
  <si>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</si>
  <si>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</si>
  <si>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</si>
  <si>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</si>
  <si>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</si>
  <si>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</si>
  <si>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</si>
  <si>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</si>
  <si>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</si>
  <si>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</si>
  <si>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</si>
  <si>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</si>
  <si>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</si>
  <si>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</si>
  <si>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</si>
  <si>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</si>
  <si>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</si>
  <si>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</si>
  <si>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</si>
  <si>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</si>
  <si>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</si>
  <si>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</si>
  <si>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</si>
  <si>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</si>
  <si>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</si>
  <si>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</si>
  <si>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</si>
  <si>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</si>
  <si>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</si>
  <si>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</si>
  <si>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</si>
  <si>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</si>
  <si>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</si>
  <si>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</si>
  <si>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</si>
  <si>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</si>
  <si>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</si>
  <si>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</si>
  <si>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</si>
  <si>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</si>
  <si>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</si>
  <si>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</si>
  <si>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</si>
  <si>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</si>
  <si>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</si>
  <si>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</si>
  <si>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</si>
  <si>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</si>
  <si>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</si>
  <si>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</si>
  <si>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</si>
  <si>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</si>
  <si>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</si>
  <si>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</si>
  <si>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</si>
  <si>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</si>
  <si>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</si>
  <si>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</si>
  <si>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</si>
  <si>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</si>
  <si>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</si>
  <si>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</si>
  <si>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</si>
  <si>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</si>
  <si>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</si>
  <si>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</si>
  <si>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</si>
  <si>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</si>
  <si>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</si>
  <si>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</si>
  <si>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</si>
  <si>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</si>
  <si>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</si>
  <si>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</si>
  <si>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</si>
  <si>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</si>
  <si>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</si>
  <si>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</si>
  <si>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</si>
  <si>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</si>
  <si>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</si>
  <si>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</si>
  <si>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</si>
  <si>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</si>
  <si>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</si>
  <si>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</si>
  <si>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</si>
  <si>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</si>
  <si>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</si>
  <si>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</si>
  <si>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</si>
  <si>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</si>
  <si>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</si>
  <si>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</si>
  <si>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</si>
  <si>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</si>
  <si>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</si>
  <si>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</si>
  <si>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</si>
  <si>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</si>
  <si>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</si>
  <si>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</si>
  <si>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</si>
  <si>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</si>
  <si>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</si>
  <si>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</si>
  <si>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</si>
  <si>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</si>
  <si>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</si>
  <si>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</si>
  <si>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</si>
  <si>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</si>
  <si>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</si>
  <si>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</si>
  <si>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</si>
  <si>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</si>
  <si>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</si>
  <si>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</si>
  <si>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</si>
  <si>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</si>
  <si>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</si>
  <si>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</si>
  <si>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</si>
  <si>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</si>
  <si>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</si>
  <si>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</si>
  <si>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</si>
  <si>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</si>
  <si>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</si>
  <si>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</si>
  <si>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</si>
  <si>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</si>
  <si>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</si>
  <si>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</si>
  <si>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</si>
  <si>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</si>
  <si>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</si>
  <si>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</si>
  <si>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</si>
  <si>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</si>
  <si>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</si>
  <si>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</si>
  <si>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</si>
  <si>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</si>
  <si>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</si>
  <si>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</si>
  <si>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</si>
  <si>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</si>
  <si>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</si>
  <si>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</si>
  <si>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</si>
  <si>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</si>
  <si>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</si>
  <si>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</si>
  <si>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</si>
  <si>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</si>
  <si>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</si>
  <si>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</si>
  <si>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</si>
  <si>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</si>
  <si>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</si>
  <si>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</si>
  <si>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</si>
  <si>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</si>
  <si>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</si>
  <si>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</si>
  <si>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</si>
  <si>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</si>
  <si>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</si>
  <si>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</si>
  <si>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</si>
  <si>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</si>
  <si>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</si>
  <si>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</si>
  <si>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</si>
  <si>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</si>
  <si>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</si>
  <si>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</si>
  <si>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</si>
  <si>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</si>
  <si>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</si>
  <si>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</si>
  <si>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</si>
  <si>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</si>
  <si>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</si>
  <si>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</si>
  <si>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</si>
  <si>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</si>
  <si>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</si>
  <si>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</si>
  <si>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</si>
  <si>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</si>
  <si>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</si>
  <si>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</si>
  <si>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</si>
  <si>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</si>
  <si>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</si>
  <si>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</si>
  <si>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</si>
  <si>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</si>
  <si>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</si>
  <si>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</si>
  <si>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</si>
  <si>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</si>
  <si>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</si>
  <si>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</si>
  <si>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</si>
  <si>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</si>
  <si>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</si>
  <si>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</si>
  <si>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</si>
  <si>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</si>
  <si>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</si>
  <si>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</si>
  <si>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</si>
  <si>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</si>
  <si>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</si>
  <si>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</si>
  <si>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</si>
  <si>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</si>
  <si>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</si>
  <si>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</si>
  <si>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</si>
  <si>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</si>
  <si>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</si>
  <si>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</si>
  <si>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</si>
  <si>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</si>
  <si>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</si>
  <si>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</si>
  <si>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</si>
  <si>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</si>
  <si>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</si>
  <si>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</si>
  <si>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</si>
  <si>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</si>
  <si>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</si>
  <si>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</si>
  <si>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</si>
  <si>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</si>
  <si>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</si>
  <si>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</si>
  <si>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</si>
  <si>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</si>
  <si>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</si>
  <si>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</si>
  <si>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</si>
  <si>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</si>
  <si>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</si>
  <si>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</si>
  <si>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</si>
  <si>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</si>
  <si>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</si>
  <si>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</si>
  <si>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</si>
  <si>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</si>
  <si>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</si>
  <si>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</si>
  <si>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</si>
  <si>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</si>
  <si>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</si>
  <si>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</si>
  <si>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</si>
  <si>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</si>
  <si>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</si>
  <si>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</si>
  <si>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</si>
  <si>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</si>
  <si>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</si>
  <si>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</si>
  <si>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</si>
  <si>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</si>
  <si>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</si>
  <si>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</si>
  <si>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</si>
  <si>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</si>
  <si>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</si>
  <si>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</si>
  <si>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</si>
  <si>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</si>
  <si>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</si>
  <si>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</si>
  <si>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</si>
  <si>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</si>
  <si>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</si>
  <si>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</si>
  <si>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</si>
  <si>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</si>
  <si>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</si>
  <si>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</si>
  <si>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</si>
  <si>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</si>
  <si>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</si>
  <si>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</si>
  <si>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</si>
  <si>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</si>
  <si>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</si>
  <si>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</si>
  <si>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</si>
  <si>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</si>
  <si>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</si>
  <si>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</si>
  <si>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</si>
  <si>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</si>
  <si>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</si>
  <si>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</si>
  <si>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</si>
  <si>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</si>
  <si>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</si>
  <si>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</si>
  <si>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</si>
  <si>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</si>
  <si>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</si>
  <si>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</si>
  <si>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</si>
  <si>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</si>
  <si>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</si>
  <si>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</si>
  <si>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</si>
  <si>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</si>
  <si>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</si>
  <si>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</si>
  <si>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</si>
  <si>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</si>
  <si>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</si>
  <si>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</si>
  <si>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</si>
  <si>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</si>
  <si>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</si>
  <si>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</si>
  <si>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</si>
  <si>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</si>
  <si>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</si>
  <si>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</si>
  <si>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</si>
  <si>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</si>
  <si>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</si>
  <si>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</si>
  <si>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</si>
  <si>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</si>
  <si>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</si>
  <si>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</si>
  <si>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</si>
  <si>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</si>
  <si>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</si>
  <si>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</si>
  <si>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</si>
  <si>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</si>
  <si>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</si>
  <si>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</si>
  <si>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</si>
  <si>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</si>
  <si>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</si>
  <si>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</si>
  <si>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</si>
  <si>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</si>
  <si>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</si>
  <si>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</si>
  <si>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</si>
  <si>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</si>
  <si>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</si>
  <si>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</si>
  <si>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</si>
  <si>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</si>
  <si>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</si>
  <si>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</si>
  <si>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</si>
  <si>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</si>
  <si>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</si>
  <si>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</si>
  <si>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</si>
  <si>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</si>
  <si>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</si>
  <si>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</si>
  <si>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</si>
  <si>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</si>
  <si>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</si>
  <si>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</si>
  <si>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</si>
  <si>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</si>
  <si>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</si>
  <si>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</si>
  <si>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</si>
  <si>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</si>
  <si>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</si>
  <si>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</si>
  <si>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</si>
  <si>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</si>
  <si>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</si>
  <si>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</si>
  <si>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</si>
  <si>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</si>
  <si>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</si>
  <si>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</si>
  <si>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</si>
  <si>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</si>
  <si>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</si>
  <si>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</si>
  <si>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</si>
  <si>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</si>
  <si>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</si>
  <si>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</si>
  <si>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</si>
  <si>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</si>
  <si>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</si>
  <si>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</si>
  <si>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</si>
  <si>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</si>
  <si>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</si>
  <si>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</si>
  <si>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</si>
  <si>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</si>
  <si>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</si>
  <si>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</si>
  <si>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</si>
  <si>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</si>
  <si>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</si>
  <si>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</si>
  <si>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</si>
  <si>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</si>
  <si>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</si>
  <si>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</si>
  <si>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</si>
  <si>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</si>
  <si>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</si>
  <si>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</si>
  <si>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</si>
  <si>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</si>
  <si>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</si>
  <si>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</si>
  <si>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</si>
  <si>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</si>
  <si>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</si>
  <si>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</si>
  <si>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</si>
  <si>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</si>
  <si>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</si>
  <si>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</si>
  <si>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</si>
  <si>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</si>
  <si>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</si>
  <si>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</si>
  <si>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</si>
  <si>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</si>
  <si>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</si>
  <si>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</si>
  <si>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</si>
  <si>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</si>
  <si>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</si>
  <si>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</si>
  <si>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</si>
  <si>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</si>
  <si>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</si>
  <si>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</si>
  <si>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</si>
  <si>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</si>
  <si>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</si>
  <si>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</si>
  <si>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</si>
  <si>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</si>
  <si>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</si>
  <si>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</si>
  <si>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</si>
  <si>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</si>
  <si>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</si>
  <si>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</si>
  <si>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</si>
  <si>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</si>
  <si>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</si>
  <si>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</si>
  <si>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</si>
  <si>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</si>
  <si>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</si>
  <si>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</si>
  <si>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</si>
  <si>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</si>
  <si>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</si>
  <si>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</si>
  <si>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</si>
  <si>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</si>
  <si>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</si>
  <si>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</si>
  <si>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</si>
  <si>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</si>
  <si>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</si>
  <si>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</si>
  <si>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</si>
  <si>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</si>
  <si>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</si>
  <si>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</si>
  <si>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</si>
  <si>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</si>
  <si>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</si>
  <si>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</si>
  <si>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</si>
  <si>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</si>
  <si>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</si>
  <si>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</si>
  <si>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</si>
  <si>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</si>
  <si>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</si>
  <si>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</si>
  <si>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</si>
  <si>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</si>
  <si>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</si>
  <si>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</si>
  <si>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</si>
  <si>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</si>
  <si>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</si>
  <si>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</si>
  <si>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</si>
  <si>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</si>
  <si>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</si>
  <si>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</si>
  <si>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</si>
  <si>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</si>
  <si>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</si>
  <si>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</si>
  <si>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</si>
  <si>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</si>
  <si>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</si>
  <si>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</si>
  <si>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</si>
  <si>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</si>
  <si>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</si>
  <si>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</si>
  <si>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</si>
  <si>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</si>
  <si>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</si>
  <si>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</si>
  <si>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</si>
  <si>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</si>
  <si>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</si>
  <si>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</si>
  <si>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</si>
  <si>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</si>
  <si>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</si>
  <si>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</si>
  <si>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</si>
  <si>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</si>
  <si>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</si>
  <si>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</si>
  <si>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</si>
  <si>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</si>
  <si>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</si>
  <si>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</si>
  <si>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</si>
  <si>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</si>
  <si>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</si>
  <si>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</si>
  <si>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</si>
  <si>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</si>
  <si>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</si>
  <si>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</si>
  <si>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</si>
  <si>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</si>
  <si>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</si>
  <si>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</si>
  <si>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</si>
  <si>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</si>
  <si>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</si>
  <si>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</si>
  <si>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</si>
  <si>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</si>
  <si>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</si>
  <si>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</si>
  <si>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</si>
  <si>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</si>
  <si>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</si>
  <si>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</si>
  <si>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</si>
  <si>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</si>
  <si>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</si>
  <si>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</si>
  <si>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</si>
  <si>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</si>
  <si>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</si>
  <si>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</si>
  <si>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</si>
  <si>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</si>
  <si>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</si>
  <si>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</si>
  <si>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</si>
  <si>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</si>
  <si>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</si>
  <si>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</si>
  <si>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</si>
  <si>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</si>
  <si>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</si>
  <si>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</si>
  <si>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</si>
  <si>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</si>
  <si>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</si>
  <si>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</si>
  <si>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</si>
  <si>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</si>
  <si>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</si>
  <si>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</si>
  <si>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</si>
  <si>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</si>
  <si>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</si>
  <si>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</si>
  <si>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</si>
  <si>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</si>
  <si>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</si>
  <si>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</si>
  <si>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</si>
  <si>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</si>
  <si>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</si>
  <si>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</si>
  <si>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</si>
  <si>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</si>
  <si>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</si>
  <si>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</si>
  <si>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</si>
  <si>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</si>
  <si>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</si>
  <si>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</si>
  <si>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</si>
  <si>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</si>
  <si>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</si>
  <si>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</si>
  <si>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</si>
  <si>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</si>
  <si>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</si>
  <si>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</si>
  <si>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</si>
  <si>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</si>
  <si>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</si>
  <si>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</si>
  <si>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</si>
  <si>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</si>
  <si>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</si>
  <si>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</si>
  <si>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</si>
  <si>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</si>
  <si>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</si>
  <si>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</si>
  <si>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</si>
  <si>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</si>
  <si>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</si>
  <si>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</si>
  <si>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</si>
  <si>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</si>
  <si>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</si>
  <si>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</si>
  <si>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</si>
  <si>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</si>
  <si>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</si>
  <si>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</si>
  <si>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</si>
  <si>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</si>
  <si>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</si>
  <si>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</si>
  <si>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</si>
  <si>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</si>
  <si>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</si>
  <si>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</si>
  <si>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</si>
  <si>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</si>
  <si>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</si>
  <si>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</si>
  <si>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</si>
  <si>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</si>
  <si>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</si>
  <si>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</si>
  <si>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</si>
  <si>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</si>
  <si>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</si>
  <si>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</si>
  <si>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</si>
  <si>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</si>
  <si>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</si>
  <si>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</si>
  <si>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</si>
  <si>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</si>
  <si>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</si>
  <si>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</si>
  <si>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</si>
  <si>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</si>
  <si>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</si>
  <si>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</si>
  <si>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</si>
  <si>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</si>
  <si>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</si>
  <si>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</si>
  <si>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</si>
  <si>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</si>
  <si>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</si>
  <si>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</si>
  <si>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</si>
  <si>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</si>
  <si>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</si>
  <si>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</si>
  <si>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</si>
  <si>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</si>
  <si>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</si>
  <si>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</si>
  <si>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</si>
  <si>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</si>
  <si>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</si>
  <si>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</si>
  <si>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</si>
  <si>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</si>
  <si>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</si>
  <si>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</si>
  <si>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</si>
  <si>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</si>
  <si>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</si>
  <si>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</si>
  <si>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</si>
  <si>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</si>
  <si>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</si>
  <si>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</si>
  <si>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</si>
  <si>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</si>
  <si>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</si>
  <si>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</si>
  <si>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</si>
  <si>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</si>
  <si>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</si>
  <si>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</si>
  <si>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</si>
  <si>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</si>
  <si>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</si>
  <si>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</si>
  <si>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</si>
  <si>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</si>
  <si>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</si>
  <si>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</si>
  <si>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</si>
  <si>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</si>
  <si>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</si>
  <si>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</si>
  <si>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</si>
  <si>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</si>
  <si>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</si>
  <si>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</si>
  <si>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</si>
  <si>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</si>
  <si>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</si>
  <si>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</si>
  <si>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</si>
  <si>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</si>
  <si>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</si>
  <si>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</si>
  <si>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</si>
  <si>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</si>
  <si>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</si>
  <si>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</si>
  <si>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</si>
  <si>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</si>
  <si>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</si>
  <si>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</si>
  <si>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</si>
  <si>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</si>
  <si>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</si>
  <si>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</si>
  <si>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</si>
  <si>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</si>
  <si>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</si>
  <si>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</si>
  <si>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</si>
  <si>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</si>
  <si>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</si>
  <si>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</si>
  <si>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</si>
  <si>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</si>
  <si>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</si>
  <si>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</si>
  <si>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</si>
  <si>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</si>
  <si>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</si>
  <si>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</si>
  <si>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</si>
  <si>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</si>
  <si>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</si>
  <si>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</si>
  <si>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</si>
  <si>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</si>
  <si>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</si>
  <si>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</si>
  <si>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</si>
  <si>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</si>
  <si>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</si>
  <si>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</si>
  <si>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</si>
  <si>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</si>
  <si>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</si>
  <si>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</si>
  <si>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</si>
  <si>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</si>
  <si>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</si>
  <si>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</si>
  <si>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</si>
  <si>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</si>
  <si>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</si>
  <si>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</si>
  <si>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</si>
  <si>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</si>
  <si>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</si>
  <si>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</si>
  <si>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</si>
  <si>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</si>
  <si>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</si>
  <si>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</si>
  <si>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</si>
  <si>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</si>
  <si>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</si>
  <si>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</si>
  <si>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</si>
  <si>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</si>
  <si>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</si>
  <si>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</si>
  <si>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</si>
  <si>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</si>
  <si>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</si>
  <si>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</si>
  <si>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</si>
  <si>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</si>
  <si>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</si>
  <si>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</si>
  <si>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</si>
  <si>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</si>
  <si>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</si>
  <si>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</si>
  <si>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</si>
  <si>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</si>
  <si>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</si>
  <si>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</si>
  <si>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</si>
  <si>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</si>
  <si>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</si>
  <si>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</si>
  <si>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</si>
  <si>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</si>
  <si>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</si>
  <si>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</si>
  <si>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</si>
  <si>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</si>
  <si>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</si>
  <si>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</si>
  <si>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</si>
  <si>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</si>
  <si>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</si>
  <si>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</si>
  <si>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</si>
  <si>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</si>
  <si>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</si>
  <si>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</si>
  <si>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</si>
  <si>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</si>
  <si>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</si>
  <si>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</si>
  <si>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</si>
  <si>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</si>
  <si>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</si>
  <si>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</si>
  <si>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</si>
  <si>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</si>
  <si>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</si>
  <si>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</si>
  <si>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</si>
  <si>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</si>
  <si>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</si>
  <si>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</si>
  <si>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</si>
  <si>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</si>
  <si>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</si>
  <si>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</si>
  <si>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</si>
  <si>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</si>
  <si>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</si>
  <si>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</si>
  <si>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</si>
  <si>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</si>
  <si>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</si>
  <si>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</si>
  <si>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</si>
  <si>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</si>
  <si>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</si>
  <si>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</si>
  <si>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</si>
  <si>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</si>
  <si>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</si>
  <si>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</si>
  <si>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</si>
  <si>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</si>
  <si>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</si>
  <si>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</si>
  <si>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</si>
  <si>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</si>
  <si>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</si>
  <si>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</si>
  <si>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</si>
  <si>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</si>
  <si>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</si>
  <si>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</si>
  <si>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</si>
  <si>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</si>
  <si>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</si>
  <si>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</si>
  <si>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</si>
  <si>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</si>
  <si>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</si>
  <si>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</si>
  <si>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</si>
  <si>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</si>
  <si>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</si>
  <si>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</si>
  <si>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</si>
  <si>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</si>
  <si>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</si>
  <si>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</si>
  <si>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</si>
  <si>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</si>
  <si>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</si>
  <si>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</si>
  <si>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</si>
  <si>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</si>
  <si>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</si>
  <si>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</si>
  <si>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</si>
  <si>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</si>
  <si>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</si>
  <si>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</si>
  <si>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</si>
  <si>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</si>
  <si>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</si>
  <si>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</si>
  <si>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</si>
  <si>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</si>
  <si>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</si>
  <si>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</si>
  <si>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</si>
  <si>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</si>
  <si>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</si>
  <si>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</si>
  <si>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</si>
  <si>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</si>
  <si>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</si>
  <si>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</si>
  <si>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</si>
  <si>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</si>
  <si>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</si>
  <si>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</si>
  <si>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</si>
  <si>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</si>
  <si>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</si>
  <si>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</si>
  <si>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</si>
  <si>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</si>
  <si>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</si>
  <si>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</si>
  <si>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</si>
  <si>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</si>
  <si>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</si>
  <si>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</si>
  <si>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</si>
  <si>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</si>
  <si>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</si>
  <si>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</si>
  <si>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</si>
  <si>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</si>
  <si>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</si>
  <si>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</si>
  <si>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</si>
  <si>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</si>
  <si>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</si>
  <si>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</si>
  <si>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</si>
  <si>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</si>
  <si>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</si>
  <si>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</si>
  <si>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</si>
  <si>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</si>
  <si>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</si>
  <si>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</si>
  <si>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</si>
  <si>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</si>
  <si>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</si>
  <si>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</si>
  <si>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</si>
  <si>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</si>
  <si>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</si>
  <si>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</si>
  <si>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</si>
  <si>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</si>
  <si>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</si>
  <si>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</si>
  <si>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</si>
  <si>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</si>
  <si>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</si>
  <si>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</si>
  <si>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</si>
  <si>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</si>
  <si>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</si>
  <si>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</si>
  <si>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</si>
  <si>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</si>
  <si>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</si>
  <si>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</si>
  <si>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</si>
  <si>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</si>
  <si>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</si>
  <si>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</si>
  <si>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</si>
  <si>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</si>
  <si>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</si>
  <si>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</si>
  <si>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</si>
  <si>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</si>
  <si>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</si>
  <si>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</si>
  <si>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</si>
  <si>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</si>
  <si>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</si>
  <si>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</si>
  <si>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</si>
  <si>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</si>
  <si>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</si>
  <si>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</si>
  <si>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</si>
  <si>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</si>
  <si>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</si>
  <si>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</si>
  <si>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</si>
  <si>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</si>
  <si>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</si>
  <si>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</si>
  <si>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</si>
  <si>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</si>
  <si>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</si>
  <si>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</si>
  <si>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</si>
  <si>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</si>
  <si>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</si>
  <si>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</si>
  <si>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</si>
  <si>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</si>
  <si>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</si>
  <si>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</si>
  <si>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</si>
  <si>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</si>
  <si>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</si>
  <si>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</si>
  <si>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</si>
  <si>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</si>
  <si>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</si>
  <si>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</si>
  <si>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</si>
  <si>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</si>
  <si>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</si>
  <si>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</si>
  <si>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</si>
  <si>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</si>
  <si>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</si>
  <si>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</si>
  <si>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</si>
  <si>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</si>
  <si>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</si>
  <si>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</si>
  <si>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</si>
  <si>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</si>
  <si>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</si>
  <si>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</si>
  <si>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</si>
  <si>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</si>
  <si>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</si>
  <si>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</si>
  <si>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</si>
  <si>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</si>
  <si>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</si>
  <si>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</si>
  <si>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</si>
  <si>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</si>
  <si>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</si>
  <si>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</si>
  <si>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</si>
  <si>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</si>
  <si>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</si>
  <si>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</si>
  <si>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</si>
  <si>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</si>
  <si>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</si>
  <si>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</si>
  <si>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</si>
  <si>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</si>
  <si>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</si>
  <si>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</si>
  <si>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</si>
  <si>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</si>
  <si>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</si>
  <si>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</si>
  <si>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</si>
  <si>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</si>
  <si>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</si>
  <si>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</si>
  <si>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</si>
  <si>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</si>
  <si>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</si>
  <si>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</si>
  <si>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</si>
  <si>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</si>
  <si>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</si>
  <si>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</si>
  <si>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</si>
  <si>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</si>
  <si>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</si>
  <si>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</si>
  <si>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</si>
  <si>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</si>
  <si>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</si>
  <si>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</si>
  <si>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</si>
  <si>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</si>
  <si>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</si>
  <si>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</si>
  <si>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</si>
  <si>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</si>
  <si>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</si>
  <si>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</si>
  <si>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</si>
  <si>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</si>
  <si>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</si>
  <si>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</si>
  <si>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</si>
  <si>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</si>
  <si>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</si>
  <si>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</si>
  <si>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</si>
  <si>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</si>
  <si>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</si>
  <si>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</si>
  <si>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</si>
  <si>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</si>
  <si>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</si>
  <si>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</si>
  <si>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</si>
  <si>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</si>
  <si>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</si>
  <si>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</si>
  <si>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</si>
  <si>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</si>
  <si>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</si>
  <si>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</si>
  <si>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</si>
  <si>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</si>
  <si>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</si>
  <si>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</si>
  <si>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</si>
  <si>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</si>
  <si>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</si>
  <si>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</si>
  <si>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</si>
  <si>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</si>
  <si>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</si>
  <si>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</si>
  <si>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</si>
  <si>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</si>
  <si>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</si>
  <si>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</si>
  <si>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</si>
  <si>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</si>
  <si>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</si>
  <si>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</si>
  <si>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</si>
  <si>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</si>
  <si>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</si>
  <si>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</si>
  <si>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</si>
  <si>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</si>
  <si>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</si>
  <si>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</si>
  <si>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</si>
  <si>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</si>
  <si>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</si>
  <si>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</si>
  <si>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</si>
  <si>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</si>
  <si>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</si>
  <si>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</si>
  <si>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</si>
  <si>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</si>
  <si>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</si>
  <si>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</si>
  <si>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</si>
  <si>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</si>
  <si>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</si>
  <si>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</si>
  <si>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</si>
  <si>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</si>
  <si>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</si>
  <si>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</si>
  <si>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</si>
  <si>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</si>
  <si>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</si>
  <si>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</si>
  <si>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</si>
  <si>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</si>
  <si>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</si>
  <si>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</si>
  <si>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</si>
  <si>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</si>
  <si>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</si>
  <si>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</si>
  <si>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</si>
  <si>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</si>
  <si>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</si>
  <si>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</si>
  <si>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</si>
  <si>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</si>
  <si>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</si>
  <si>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</si>
  <si>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</si>
  <si>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</si>
  <si>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</si>
  <si>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</si>
  <si>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</si>
  <si>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</si>
  <si>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</si>
  <si>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</si>
  <si>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</si>
  <si>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</si>
  <si>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</si>
  <si>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</si>
  <si>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</si>
  <si>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</si>
  <si>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</si>
  <si>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</si>
  <si>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</si>
  <si>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</si>
  <si>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</si>
  <si>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</si>
  <si>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</si>
  <si>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</si>
  <si>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</si>
  <si>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</si>
  <si>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</si>
  <si>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</si>
  <si>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</si>
  <si>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</si>
  <si>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</si>
  <si>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</si>
  <si>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</si>
  <si>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</si>
  <si>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</si>
  <si>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</si>
  <si>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</si>
  <si>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</si>
  <si>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</si>
  <si>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</si>
  <si>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</si>
  <si>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</si>
  <si>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</si>
  <si>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</si>
  <si>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</si>
  <si>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</si>
  <si>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</si>
  <si>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</si>
  <si>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</si>
  <si>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</si>
  <si>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</si>
  <si>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</si>
  <si>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</si>
  <si>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</si>
  <si>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</si>
  <si>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</si>
  <si>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</si>
  <si>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</si>
  <si>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</si>
  <si>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</si>
  <si>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</si>
  <si>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</si>
  <si>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</si>
  <si>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</si>
  <si>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</si>
  <si>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</si>
  <si>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</si>
  <si>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</si>
  <si>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</si>
  <si>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</si>
  <si>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</si>
  <si>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</si>
  <si>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</si>
  <si>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</si>
  <si>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</si>
  <si>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</si>
  <si>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</si>
  <si>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</si>
  <si>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</si>
  <si>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</si>
  <si>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</si>
  <si>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</si>
  <si>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</si>
  <si>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</si>
  <si>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</si>
  <si>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</si>
  <si>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</si>
  <si>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</si>
  <si>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</si>
  <si>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</si>
  <si>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</si>
  <si>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</si>
  <si>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</si>
  <si>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</si>
  <si>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</si>
  <si>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</si>
  <si>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</si>
  <si>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</si>
  <si>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</si>
  <si>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</si>
  <si>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</si>
  <si>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</si>
  <si>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</si>
  <si>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</si>
  <si>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</si>
  <si>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</si>
  <si>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</si>
  <si>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</si>
  <si>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</si>
  <si>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</si>
  <si>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</si>
  <si>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</si>
  <si>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</si>
  <si>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</si>
  <si>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</si>
  <si>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</si>
  <si>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</si>
  <si>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</si>
  <si>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</si>
  <si>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</si>
  <si>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</si>
  <si>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</si>
  <si>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</si>
  <si>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</si>
  <si>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</si>
  <si>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</si>
  <si>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</si>
  <si>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</si>
  <si>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</si>
  <si>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</si>
  <si>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</si>
  <si>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</si>
  <si>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</si>
  <si>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</si>
  <si>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</si>
  <si>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</si>
  <si>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</si>
  <si>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</si>
  <si>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</si>
  <si>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</si>
  <si>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</si>
  <si>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</si>
  <si>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</si>
  <si>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</si>
  <si>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</si>
  <si>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</si>
  <si>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</si>
  <si>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</si>
  <si>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</si>
  <si>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</si>
  <si>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</si>
  <si>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</si>
  <si>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</si>
  <si>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</si>
  <si>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</si>
  <si>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</si>
  <si>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</si>
  <si>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</si>
  <si>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</si>
  <si>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</si>
  <si>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</si>
  <si>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</si>
  <si>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</si>
  <si>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</si>
  <si>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</si>
  <si>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</si>
  <si>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</si>
  <si>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</si>
  <si>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</si>
  <si>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</si>
  <si>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</si>
  <si>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</si>
  <si>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</si>
  <si>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</si>
  <si>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</si>
  <si>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</si>
  <si>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</si>
  <si>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</si>
  <si>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</si>
  <si>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</si>
  <si>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</si>
  <si>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</si>
  <si>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</si>
  <si>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</si>
  <si>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</si>
  <si>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</si>
  <si>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</si>
  <si>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</si>
  <si>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</si>
  <si>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</si>
  <si>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</si>
  <si>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</si>
  <si>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</si>
  <si>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</si>
  <si>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</si>
  <si>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</si>
  <si>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</si>
  <si>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</si>
  <si>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</si>
  <si>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</si>
  <si>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</si>
  <si>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</si>
  <si>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</si>
  <si>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</si>
  <si>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</si>
  <si>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</si>
  <si>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</si>
  <si>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</si>
  <si>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</si>
  <si>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</si>
  <si>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</si>
  <si>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</si>
  <si>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</si>
  <si>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</si>
  <si>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</si>
  <si>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</si>
  <si>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</si>
  <si>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</si>
  <si>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</si>
  <si>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</si>
  <si>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</si>
  <si>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</si>
  <si>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</si>
  <si>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</si>
  <si>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</si>
  <si>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</si>
  <si>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</si>
  <si>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</si>
  <si>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</si>
  <si>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</si>
  <si>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</si>
  <si>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</si>
  <si>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</si>
  <si>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</si>
  <si>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</si>
  <si>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</si>
  <si>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</si>
  <si>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</si>
  <si>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</si>
  <si>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</si>
  <si>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</si>
  <si>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</si>
  <si>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</si>
  <si>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</si>
  <si>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</si>
  <si>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</si>
  <si>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</si>
  <si>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</si>
  <si>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</si>
  <si>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</si>
  <si>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</si>
  <si>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</si>
  <si>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</si>
  <si>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</si>
  <si>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</si>
  <si>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</si>
  <si>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</si>
  <si>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</si>
  <si>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</si>
  <si>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</si>
  <si>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</si>
  <si>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</si>
  <si>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</si>
  <si>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</si>
  <si>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</si>
  <si>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</si>
  <si>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</si>
  <si>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</si>
  <si>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</si>
  <si>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</si>
  <si>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</si>
  <si>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</si>
  <si>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</si>
  <si>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</si>
  <si>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</si>
  <si>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</si>
  <si>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</si>
  <si>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</si>
  <si>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</si>
  <si>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</si>
  <si>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</si>
  <si>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</si>
  <si>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</si>
  <si>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</si>
  <si>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</si>
  <si>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</si>
  <si>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</si>
  <si>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</si>
  <si>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</si>
  <si>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</si>
  <si>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</si>
  <si>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</si>
  <si>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</si>
  <si>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</si>
  <si>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</si>
  <si>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</si>
  <si>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</si>
  <si>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</si>
  <si>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</si>
  <si>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</si>
  <si>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</si>
  <si>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</si>
  <si>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</si>
  <si>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</si>
  <si>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</si>
  <si>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</si>
  <si>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</si>
  <si>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</si>
  <si>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</si>
  <si>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</si>
  <si>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</si>
  <si>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</si>
  <si>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</si>
  <si>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</si>
  <si>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</si>
  <si>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</si>
  <si>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</si>
  <si>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</si>
  <si>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</si>
  <si>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</si>
  <si>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</si>
  <si>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</si>
  <si>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</si>
  <si>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</si>
  <si>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</si>
  <si>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</si>
  <si>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</si>
  <si>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</si>
  <si>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</si>
  <si>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</si>
  <si>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</si>
  <si>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</si>
  <si>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</si>
  <si>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</si>
  <si>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</si>
  <si>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</si>
  <si>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</si>
  <si>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</si>
  <si>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</si>
  <si>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</si>
  <si>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</si>
  <si>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</si>
  <si>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</si>
  <si>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</si>
  <si>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</si>
  <si>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</si>
  <si>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</si>
  <si>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</si>
  <si>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</si>
  <si>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</si>
  <si>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</si>
  <si>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</si>
  <si>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</si>
  <si>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</si>
  <si>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</si>
  <si>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</si>
  <si>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</si>
  <si>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</si>
  <si>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</si>
  <si>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</si>
  <si>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</si>
  <si>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</si>
  <si>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</si>
  <si>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</si>
  <si>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</si>
  <si>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</si>
  <si>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</si>
  <si>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</si>
  <si>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</si>
  <si>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</si>
  <si>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</si>
  <si>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</si>
  <si>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</si>
  <si>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</si>
  <si>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</si>
  <si>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</si>
  <si>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</si>
  <si>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</si>
  <si>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</si>
  <si>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</si>
  <si>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</si>
  <si>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</si>
  <si>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</si>
  <si>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</si>
  <si>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</si>
  <si>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</si>
  <si>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</si>
  <si>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</si>
  <si>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</si>
  <si>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</si>
  <si>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</si>
  <si>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</si>
  <si>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</si>
  <si>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</si>
  <si>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</si>
  <si>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</si>
  <si>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</si>
  <si>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</si>
  <si>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</si>
  <si>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</si>
  <si>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</si>
  <si>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</si>
  <si>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</si>
  <si>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</si>
  <si>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</si>
  <si>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</si>
  <si>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</si>
  <si>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</si>
  <si>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</si>
  <si>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</si>
  <si>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</si>
  <si>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</si>
  <si>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</si>
  <si>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</si>
  <si>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</si>
  <si>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</si>
  <si>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</si>
  <si>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</si>
  <si>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</si>
  <si>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</si>
  <si>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</si>
  <si>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</si>
  <si>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</si>
  <si>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</si>
  <si>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</si>
  <si>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</si>
  <si>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</si>
  <si>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</si>
  <si>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</si>
  <si>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</si>
  <si>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</si>
  <si>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</si>
  <si>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</si>
  <si>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</si>
  <si>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</si>
  <si>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</si>
  <si>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</si>
  <si>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</si>
  <si>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</si>
  <si>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</si>
  <si>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</si>
  <si>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</si>
  <si>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</si>
  <si>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</si>
  <si>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</si>
  <si>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</si>
  <si>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</si>
  <si>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</si>
  <si>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</si>
  <si>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</si>
  <si>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</si>
  <si>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</si>
  <si>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</si>
  <si>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</si>
  <si>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</si>
  <si>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</si>
  <si>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</si>
  <si>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</si>
  <si>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</si>
  <si>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</si>
  <si>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</si>
  <si>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</si>
  <si>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</si>
  <si>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</si>
  <si>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</si>
  <si>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</si>
  <si>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</si>
  <si>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</si>
  <si>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</si>
  <si>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</si>
  <si>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</si>
  <si>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</si>
  <si>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</si>
  <si>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</si>
  <si>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</si>
  <si>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</si>
  <si>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</si>
  <si>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</si>
  <si>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</si>
  <si>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</si>
  <si>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</si>
  <si>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</si>
  <si>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</si>
  <si>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</si>
  <si>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</si>
  <si>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</si>
  <si>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</si>
  <si>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</si>
  <si>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</si>
  <si>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</si>
  <si>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</si>
  <si>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</si>
  <si>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</si>
  <si>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</si>
  <si>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</si>
  <si>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</si>
  <si>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</si>
  <si>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</si>
  <si>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</si>
  <si>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</si>
  <si>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</si>
  <si>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</si>
  <si>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</si>
  <si>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</si>
  <si>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</si>
  <si>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</si>
  <si>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</si>
  <si>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</si>
  <si>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</si>
  <si>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</si>
  <si>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</si>
  <si>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</si>
  <si>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</si>
  <si>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</si>
  <si>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</si>
  <si>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</si>
  <si>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</si>
  <si>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</si>
  <si>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</si>
  <si>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</si>
  <si>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</si>
  <si>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</si>
  <si>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</si>
  <si>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</si>
  <si>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</si>
  <si>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</si>
  <si>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</si>
  <si>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</si>
  <si>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</si>
  <si>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</si>
  <si>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</si>
  <si>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</si>
  <si>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</si>
  <si>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</si>
  <si>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</si>
  <si>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</si>
  <si>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</si>
  <si>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</si>
  <si>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</si>
  <si>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</si>
  <si>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</si>
  <si>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</si>
  <si>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</si>
  <si>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</si>
  <si>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</si>
  <si>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</si>
  <si>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</si>
  <si>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</si>
  <si>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</si>
  <si>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</si>
  <si>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</si>
  <si>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</si>
  <si>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</si>
  <si>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</si>
  <si>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</si>
  <si>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</si>
  <si>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</si>
  <si>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</si>
  <si>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</si>
  <si>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</si>
  <si>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</si>
  <si>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</si>
  <si>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</si>
  <si>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</si>
  <si>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</si>
  <si>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</si>
  <si>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</si>
  <si>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</si>
  <si>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</si>
  <si>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</si>
  <si>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</si>
  <si>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</si>
  <si>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</si>
  <si>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</si>
  <si>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</si>
  <si>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</si>
  <si>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</si>
  <si>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</si>
  <si>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</si>
  <si>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</si>
  <si>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</si>
  <si>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</si>
  <si>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</si>
  <si>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</si>
  <si>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</si>
  <si>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</si>
  <si>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</si>
  <si>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</si>
  <si>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</si>
  <si>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</si>
  <si>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</si>
  <si>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</si>
  <si>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</si>
  <si>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</si>
  <si>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</si>
  <si>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</si>
  <si>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</si>
  <si>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</si>
  <si>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</si>
  <si>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</si>
  <si>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</si>
  <si>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</si>
  <si>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</si>
  <si>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</si>
  <si>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</si>
  <si>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</si>
  <si>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</si>
  <si>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</si>
  <si>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</si>
  <si>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</si>
  <si>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</si>
  <si>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</si>
  <si>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</si>
  <si>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</si>
  <si>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</si>
  <si>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</si>
  <si>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</si>
  <si>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</si>
  <si>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</si>
  <si>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</si>
  <si>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</si>
  <si>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</si>
  <si>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</si>
  <si>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</si>
  <si>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</si>
  <si>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</si>
  <si>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</si>
  <si>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</si>
  <si>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</si>
  <si>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</si>
  <si>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</si>
  <si>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</si>
  <si>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</si>
  <si>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</si>
  <si>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</si>
  <si>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</si>
  <si>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</si>
  <si>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</si>
  <si>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</si>
  <si>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</si>
  <si>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</si>
  <si>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</si>
  <si>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</si>
  <si>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</si>
  <si>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</si>
  <si>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</si>
  <si>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</si>
  <si>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</si>
  <si>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</si>
  <si>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</si>
  <si>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</si>
  <si>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</si>
  <si>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</si>
  <si>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</si>
  <si>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</si>
  <si>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</si>
  <si>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</si>
  <si>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</si>
  <si>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</si>
  <si>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</si>
  <si>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</si>
  <si>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</si>
  <si>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</si>
  <si>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</si>
  <si>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</si>
  <si>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</si>
  <si>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</si>
  <si>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</si>
  <si>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</si>
  <si>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</si>
  <si>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</si>
  <si>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</si>
  <si>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</si>
  <si>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</si>
  <si>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</si>
  <si>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</si>
  <si>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</si>
  <si>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</si>
  <si>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</si>
  <si>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</si>
  <si>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</si>
  <si>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</si>
  <si>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</si>
  <si>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</si>
  <si>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</si>
  <si>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</si>
  <si>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</si>
  <si>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</si>
  <si>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</si>
  <si>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</si>
  <si>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</si>
  <si>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</si>
  <si>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</si>
  <si>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</si>
  <si>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</si>
  <si>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</si>
  <si>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</si>
  <si>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</si>
  <si>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</si>
  <si>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</si>
  <si>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</si>
  <si>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</si>
  <si>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</si>
  <si>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</si>
  <si>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</si>
  <si>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</si>
  <si>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</si>
  <si>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</si>
  <si>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</si>
  <si>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</si>
  <si>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</si>
  <si>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</si>
  <si>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</si>
  <si>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</si>
  <si>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</si>
  <si>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</si>
  <si>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</si>
  <si>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</si>
  <si>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</si>
  <si>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</si>
  <si>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</si>
  <si>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</si>
  <si>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</si>
  <si>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</si>
  <si>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</si>
  <si>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</si>
  <si>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</si>
  <si>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</si>
  <si>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</si>
  <si>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</si>
  <si>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</si>
  <si>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</si>
  <si>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</si>
  <si>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</si>
  <si>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</si>
  <si>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</si>
  <si>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</si>
  <si>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</si>
  <si>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</si>
  <si>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</si>
  <si>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</si>
  <si>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</si>
  <si>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</si>
  <si>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</si>
  <si>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</si>
  <si>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</si>
  <si>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</si>
  <si>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</si>
  <si>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</si>
  <si>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</si>
  <si>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</si>
  <si>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</si>
  <si>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</si>
  <si>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</si>
  <si>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</si>
  <si>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</si>
  <si>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</si>
  <si>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</si>
  <si>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</si>
  <si>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</si>
  <si>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</si>
  <si>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</si>
  <si>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</si>
  <si>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</si>
  <si>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</si>
  <si>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</si>
  <si>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</si>
  <si>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</si>
  <si>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</si>
  <si>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</si>
  <si>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</si>
  <si>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</si>
  <si>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</si>
  <si>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</si>
  <si>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</si>
  <si>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</si>
  <si>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</si>
  <si>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</si>
  <si>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</si>
  <si>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</si>
  <si>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</si>
  <si>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</si>
  <si>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</si>
  <si>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</si>
  <si>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</si>
  <si>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</si>
  <si>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</si>
  <si>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</si>
  <si>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</si>
  <si>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</si>
  <si>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</si>
  <si>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</si>
  <si>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</si>
  <si>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</si>
  <si>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</si>
  <si>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</si>
  <si>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</si>
  <si>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</si>
  <si>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</si>
  <si>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</si>
  <si>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</si>
  <si>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</si>
  <si>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</si>
  <si>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</si>
  <si>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</si>
  <si>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</si>
  <si>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</si>
  <si>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</si>
  <si>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</si>
  <si>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</si>
  <si>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</si>
  <si>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</si>
  <si>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</si>
  <si>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</si>
  <si>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</si>
  <si>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</si>
  <si>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</si>
  <si>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</si>
  <si>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</si>
  <si>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</si>
  <si>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</si>
  <si>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</si>
  <si>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</si>
  <si>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</si>
  <si>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</si>
  <si>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</si>
  <si>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</si>
  <si>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</si>
  <si>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</si>
  <si>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</si>
  <si>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</si>
  <si>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</si>
  <si>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</si>
  <si>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</si>
  <si>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</si>
  <si>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</si>
  <si>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</si>
  <si>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</si>
  <si>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</si>
  <si>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</si>
  <si>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</si>
  <si>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</si>
  <si>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</si>
  <si>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</si>
  <si>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</si>
  <si>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</si>
  <si>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</si>
  <si>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</si>
  <si>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</si>
  <si>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</si>
  <si>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</si>
  <si>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</si>
  <si>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</si>
  <si>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</si>
  <si>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</si>
  <si>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</si>
  <si>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</si>
  <si>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</si>
  <si>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</si>
  <si>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</si>
  <si>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</si>
  <si>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</si>
  <si>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</si>
  <si>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</si>
  <si>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</si>
  <si>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</si>
  <si>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</si>
  <si>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</si>
  <si>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</si>
  <si>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</si>
  <si>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</si>
  <si>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</si>
  <si>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</si>
  <si>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</si>
  <si>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</si>
  <si>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</si>
  <si>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</si>
  <si>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</si>
  <si>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</si>
  <si>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</si>
  <si>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</si>
  <si>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</si>
  <si>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</si>
  <si>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</si>
  <si>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</si>
  <si>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</si>
  <si>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</si>
  <si>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</si>
  <si>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</si>
  <si>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</si>
  <si>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</si>
  <si>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</si>
  <si>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</si>
  <si>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</si>
  <si>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</si>
  <si>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</si>
  <si>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</si>
  <si>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</si>
  <si>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</si>
  <si>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</si>
  <si>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</si>
  <si>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</si>
  <si>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</si>
  <si>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</si>
  <si>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</si>
  <si>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</si>
  <si>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</si>
  <si>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</si>
  <si>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</si>
  <si>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</si>
  <si>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</si>
  <si>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</si>
  <si>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</si>
  <si>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</si>
  <si>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</si>
  <si>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</si>
  <si>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</si>
  <si>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</si>
  <si>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</si>
  <si>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</si>
  <si>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</si>
  <si>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</si>
  <si>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</si>
  <si>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</si>
  <si>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</si>
  <si>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</si>
  <si>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</si>
  <si>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</si>
  <si>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</si>
  <si>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</si>
  <si>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</si>
  <si>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</si>
  <si>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</si>
  <si>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</si>
  <si>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</si>
  <si>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</si>
  <si>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</si>
  <si>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</si>
  <si>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</si>
  <si>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</si>
  <si>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</si>
  <si>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</si>
  <si>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</si>
  <si>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</si>
  <si>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</si>
  <si>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</si>
  <si>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</si>
  <si>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</si>
  <si>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</si>
  <si>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</si>
  <si>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</si>
  <si>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</si>
  <si>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</si>
  <si>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</si>
  <si>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</si>
  <si>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</si>
  <si>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</si>
  <si>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</si>
  <si>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</si>
  <si>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</si>
  <si>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</si>
  <si>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</si>
  <si>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</si>
  <si>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</si>
  <si>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</si>
  <si>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</si>
  <si>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</si>
  <si>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</si>
  <si>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</si>
  <si>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</si>
  <si>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</si>
  <si>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</si>
  <si>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</si>
  <si>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</si>
  <si>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</si>
  <si>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</si>
  <si>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</si>
  <si>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</si>
  <si>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</si>
  <si>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</si>
  <si>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</si>
  <si>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</si>
  <si>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</si>
  <si>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</si>
  <si>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</si>
  <si>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</si>
  <si>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</si>
  <si>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</si>
  <si>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</si>
  <si>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</si>
  <si>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</si>
  <si>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</si>
  <si>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</si>
  <si>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</si>
  <si>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</si>
  <si>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</si>
  <si>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</si>
  <si>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</si>
  <si>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</si>
  <si>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</si>
  <si>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</si>
  <si>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</si>
  <si>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</si>
  <si>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</si>
  <si>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</si>
  <si>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</si>
  <si>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</si>
  <si>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</si>
  <si>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</si>
  <si>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</si>
  <si>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</si>
  <si>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</si>
  <si>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</si>
  <si>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</si>
  <si>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</si>
  <si>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</si>
  <si>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</si>
  <si>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</si>
  <si>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</si>
  <si>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</si>
  <si>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</si>
  <si>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</si>
  <si>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</si>
  <si>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</si>
  <si>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</si>
  <si>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</si>
  <si>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</si>
  <si>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</si>
  <si>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</si>
  <si>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</si>
  <si>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</si>
  <si>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</si>
  <si>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</si>
  <si>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</si>
  <si>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</si>
  <si>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</si>
  <si>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</si>
  <si>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</si>
  <si>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</si>
  <si>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</si>
  <si>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</si>
  <si>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</si>
  <si>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</si>
  <si>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</si>
  <si>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</si>
  <si>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</si>
  <si>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</si>
  <si>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</si>
  <si>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</si>
  <si>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</si>
  <si>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</si>
  <si>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</si>
  <si>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</si>
  <si>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</si>
  <si>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</si>
  <si>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</si>
  <si>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</si>
  <si>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</si>
  <si>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</si>
  <si>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</si>
  <si>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</si>
  <si>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</si>
  <si>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</si>
  <si>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</si>
  <si>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</si>
  <si>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</si>
  <si>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</si>
  <si>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</si>
  <si>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</si>
  <si>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</si>
  <si>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</si>
  <si>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</si>
  <si>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</si>
  <si>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</si>
  <si>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</si>
  <si>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</si>
  <si>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</si>
  <si>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</si>
  <si>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</si>
  <si>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</si>
  <si>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</si>
  <si>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</si>
  <si>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</si>
  <si>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</si>
  <si>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</si>
  <si>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</si>
  <si>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</si>
  <si>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</si>
  <si>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</si>
  <si>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</si>
  <si>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</si>
  <si>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</si>
  <si>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</si>
  <si>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</si>
  <si>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</si>
  <si>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</si>
  <si>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</si>
  <si>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</si>
  <si>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</si>
  <si>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</si>
  <si>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</si>
  <si>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</si>
  <si>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</si>
  <si>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</si>
  <si>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</si>
  <si>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</si>
  <si>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</si>
  <si>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</si>
  <si>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</si>
  <si>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</si>
  <si>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</si>
  <si>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</si>
  <si>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</si>
  <si>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</si>
  <si>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</si>
  <si>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</si>
  <si>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</si>
  <si>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</si>
  <si>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</si>
  <si>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</si>
  <si>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</si>
  <si>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</si>
  <si>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</si>
  <si>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</si>
  <si>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</si>
  <si>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</si>
  <si>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</si>
  <si>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</si>
  <si>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</si>
  <si>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</si>
  <si>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</si>
  <si>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</si>
  <si>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</si>
  <si>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</si>
  <si>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</si>
  <si>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</si>
  <si>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</si>
  <si>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</si>
  <si>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</si>
  <si>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</si>
  <si>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</si>
  <si>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</si>
  <si>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</si>
  <si>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</si>
  <si>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</si>
  <si>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</si>
  <si>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</si>
  <si>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</si>
  <si>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</si>
  <si>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</si>
  <si>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</si>
  <si>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</si>
  <si>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</si>
  <si>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</si>
  <si>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</si>
  <si>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</si>
  <si>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</si>
  <si>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</si>
  <si>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</si>
  <si>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</si>
  <si>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</si>
  <si>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</si>
  <si>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</si>
  <si>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</si>
  <si>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</si>
  <si>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</si>
  <si>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</si>
  <si>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</si>
  <si>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</si>
  <si>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</si>
  <si>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</si>
  <si>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</si>
  <si>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</si>
  <si>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</si>
  <si>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</si>
  <si>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</si>
  <si>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</si>
  <si>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</si>
  <si>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</si>
  <si>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</si>
  <si>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</si>
  <si>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</si>
  <si>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</si>
  <si>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</si>
  <si>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</si>
  <si>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</si>
  <si>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</si>
  <si>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</si>
  <si>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</si>
  <si>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</si>
  <si>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</si>
  <si>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</si>
  <si>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</si>
  <si>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</si>
  <si>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</si>
  <si>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</si>
  <si>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</si>
  <si>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</si>
  <si>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</si>
  <si>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</si>
  <si>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</si>
  <si>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</si>
  <si>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</si>
  <si>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</si>
  <si>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</si>
  <si>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</si>
  <si>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</si>
  <si>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</si>
  <si>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</si>
  <si>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</si>
  <si>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</si>
  <si>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</si>
  <si>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</si>
  <si>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</si>
  <si>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</si>
  <si>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</si>
  <si>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</si>
  <si>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</si>
  <si>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</si>
  <si>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</si>
  <si>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</si>
  <si>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</si>
  <si>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</si>
  <si>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</si>
  <si>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</si>
  <si>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</si>
  <si>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</si>
  <si>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</si>
  <si>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</si>
  <si>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</si>
  <si>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</si>
  <si>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</si>
  <si>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</si>
  <si>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</si>
  <si>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</si>
  <si>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</si>
  <si>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</si>
  <si>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</si>
  <si>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</si>
  <si>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</si>
  <si>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</si>
  <si>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</si>
  <si>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</si>
  <si>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</si>
  <si>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</si>
  <si>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</si>
  <si>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</si>
  <si>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</si>
  <si>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</si>
  <si>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</si>
  <si>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</si>
  <si>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</si>
  <si>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</si>
  <si>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</si>
  <si>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</si>
  <si>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</si>
  <si>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</si>
  <si>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</si>
  <si>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</si>
  <si>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</si>
  <si>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</si>
  <si>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</si>
  <si>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</si>
  <si>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</si>
  <si>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</si>
  <si>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</si>
  <si>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</si>
  <si>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</si>
  <si>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</si>
  <si>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</si>
  <si>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</si>
  <si>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</si>
  <si>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</si>
  <si>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</si>
  <si>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</si>
  <si>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</si>
  <si>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</si>
  <si>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</si>
  <si>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</si>
  <si>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</si>
  <si>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</si>
  <si>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</si>
  <si>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</si>
  <si>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</si>
  <si>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</si>
  <si>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</si>
  <si>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</si>
  <si>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</si>
  <si>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</si>
  <si>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</si>
  <si>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</si>
  <si>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</si>
  <si>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</si>
  <si>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</si>
  <si>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</si>
  <si>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</si>
  <si>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</si>
  <si>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</si>
  <si>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</si>
  <si>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</si>
  <si>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</si>
  <si>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</si>
  <si>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</si>
  <si>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</si>
  <si>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</si>
  <si>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</si>
  <si>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</si>
  <si>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</si>
  <si>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</si>
  <si>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</si>
  <si>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</si>
  <si>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</si>
  <si>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</si>
  <si>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</si>
  <si>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</si>
  <si>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</si>
  <si>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</si>
  <si>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</si>
  <si>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</si>
  <si>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</si>
  <si>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</si>
  <si>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</si>
  <si>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</si>
  <si>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</si>
  <si>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</si>
  <si>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</si>
  <si>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</si>
  <si>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</si>
  <si>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</si>
  <si>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</si>
  <si>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</si>
  <si>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</si>
  <si>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</si>
  <si>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</si>
  <si>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</si>
  <si>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</si>
  <si>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</si>
  <si>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</si>
  <si>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</si>
  <si>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</si>
  <si>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</si>
  <si>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</si>
  <si>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</si>
  <si>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</si>
  <si>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</si>
  <si>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</si>
  <si>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</si>
  <si>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</si>
  <si>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</si>
  <si>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</si>
  <si>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</si>
  <si>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</si>
  <si>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</si>
  <si>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</si>
  <si>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</si>
  <si>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</si>
  <si>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</si>
  <si>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</si>
  <si>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</si>
  <si>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</si>
  <si>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</si>
  <si>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</si>
  <si>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</si>
  <si>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</si>
  <si>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</si>
  <si>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</si>
  <si>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</si>
  <si>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</si>
  <si>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</si>
  <si>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</si>
  <si>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</si>
  <si>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</si>
  <si>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</si>
  <si>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</si>
  <si>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</si>
  <si>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</si>
  <si>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</si>
  <si>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</si>
  <si>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</si>
  <si>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</si>
  <si>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</si>
  <si>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</si>
  <si>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</si>
  <si>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</si>
  <si>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</si>
  <si>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</si>
  <si>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</si>
  <si>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</si>
  <si>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</si>
  <si>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</si>
  <si>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</si>
  <si>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</si>
  <si>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</si>
  <si>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</si>
  <si>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</si>
  <si>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</si>
  <si>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</si>
  <si>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</si>
  <si>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</si>
  <si>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</si>
  <si>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</si>
  <si>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</si>
  <si>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</si>
  <si>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</si>
  <si>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</si>
  <si>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</si>
  <si>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</si>
  <si>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</si>
  <si>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</si>
  <si>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</si>
  <si>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</si>
  <si>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</si>
  <si>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</si>
  <si>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</si>
  <si>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</si>
  <si>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</si>
  <si>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</si>
  <si>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</si>
  <si>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</si>
  <si>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</si>
  <si>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</si>
  <si>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</si>
  <si>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</si>
  <si>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</si>
  <si>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</si>
  <si>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</si>
  <si>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</si>
  <si>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</si>
  <si>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</si>
  <si>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</si>
  <si>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</si>
  <si>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</si>
  <si>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</si>
  <si>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</si>
  <si>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</si>
  <si>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</si>
  <si>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</si>
  <si>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</si>
  <si>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</si>
  <si>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</si>
  <si>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</si>
  <si>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</si>
  <si>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</si>
  <si>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</si>
  <si>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</si>
  <si>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</si>
  <si>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</si>
  <si>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</si>
  <si>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</si>
  <si>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</si>
  <si>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</si>
  <si>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</si>
  <si>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</si>
  <si>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</si>
  <si>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</si>
  <si>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</si>
  <si>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</si>
  <si>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</si>
  <si>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</si>
  <si>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</si>
  <si>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</si>
  <si>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</si>
  <si>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</si>
  <si>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</si>
  <si>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</si>
  <si>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</si>
  <si>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</si>
  <si>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</si>
  <si>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</si>
  <si>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</si>
  <si>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</si>
  <si>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</si>
  <si>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</si>
  <si>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</si>
  <si>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</si>
  <si>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</si>
  <si>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</si>
  <si>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</si>
  <si>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</si>
  <si>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</si>
  <si>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</si>
  <si>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</si>
  <si>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</si>
  <si>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</si>
  <si>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</si>
  <si>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</si>
  <si>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</si>
  <si>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</si>
  <si>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</si>
  <si>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</si>
  <si>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</si>
  <si>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</si>
  <si>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</si>
  <si>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</si>
  <si>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</si>
  <si>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</si>
  <si>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</si>
  <si>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</si>
  <si>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</si>
  <si>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</si>
  <si>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</si>
  <si>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</si>
  <si>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</si>
  <si>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</si>
  <si>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</si>
  <si>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</si>
  <si>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</si>
  <si>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</si>
  <si>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</si>
  <si>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</si>
  <si>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</si>
  <si>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</si>
  <si>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</si>
  <si>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</si>
  <si>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</si>
  <si>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</si>
  <si>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</si>
  <si>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</si>
  <si>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</si>
  <si>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</si>
  <si>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</si>
  <si>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</si>
  <si>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</si>
  <si>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</si>
  <si>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</si>
  <si>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</si>
  <si>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</si>
  <si>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</si>
  <si>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</si>
  <si>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</si>
  <si>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</si>
  <si>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</si>
  <si>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</si>
  <si>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</si>
  <si>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</si>
  <si>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</si>
  <si>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</si>
  <si>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</si>
  <si>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</si>
  <si>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</si>
  <si>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</si>
  <si>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</si>
  <si>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</si>
  <si>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</si>
  <si>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</si>
  <si>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</si>
  <si>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</si>
  <si>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</si>
  <si>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</si>
  <si>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</si>
  <si>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</si>
  <si>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</si>
  <si>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</si>
  <si>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</si>
  <si>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</si>
  <si>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</si>
  <si>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</si>
  <si>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</si>
  <si>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</si>
  <si>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</si>
  <si>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</si>
  <si>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</si>
  <si>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</si>
  <si>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</si>
  <si>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</si>
  <si>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</si>
  <si>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</si>
  <si>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</si>
  <si>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</si>
  <si>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</si>
  <si>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</si>
  <si>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</si>
  <si>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</si>
  <si>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</si>
  <si>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</si>
  <si>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</si>
  <si>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</si>
  <si>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</si>
  <si>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</si>
  <si>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</si>
  <si>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</si>
  <si>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</si>
  <si>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</si>
  <si>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</si>
  <si>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</si>
  <si>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</si>
  <si>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</si>
  <si>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</si>
  <si>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</si>
  <si>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</si>
  <si>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</si>
  <si>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</si>
  <si>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</si>
  <si>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</si>
  <si>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</si>
  <si>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</si>
  <si>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</si>
  <si>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</si>
  <si>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</si>
  <si>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</si>
  <si>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</si>
  <si>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</si>
  <si>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</si>
  <si>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</si>
  <si>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</si>
  <si>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</si>
  <si>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</si>
  <si>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</si>
  <si>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</si>
  <si>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</si>
  <si>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</si>
  <si>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</si>
  <si>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</si>
  <si>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</si>
  <si>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</si>
  <si>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</si>
  <si>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</si>
  <si>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</si>
  <si>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</si>
  <si>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</si>
  <si>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</si>
  <si>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</si>
  <si>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</si>
  <si>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</si>
  <si>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</si>
  <si>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</si>
  <si>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</si>
  <si>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</si>
  <si>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</si>
  <si>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</si>
  <si>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</si>
  <si>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</si>
  <si>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</si>
  <si>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</si>
  <si>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</si>
  <si>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</si>
  <si>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</si>
  <si>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</si>
  <si>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</si>
  <si>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</si>
  <si>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</si>
  <si>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</si>
  <si>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</si>
  <si>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</si>
  <si>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</si>
  <si>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</si>
  <si>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</si>
  <si>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</si>
  <si>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</si>
  <si>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</si>
  <si>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</si>
  <si>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</si>
  <si>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</si>
  <si>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</si>
  <si>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</si>
  <si>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</si>
  <si>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</si>
  <si>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</si>
  <si>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</si>
  <si>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</si>
  <si>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</si>
  <si>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</si>
  <si>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</si>
  <si>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</si>
  <si>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</si>
  <si>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</si>
  <si>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</si>
  <si>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</si>
  <si>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</si>
  <si>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</si>
  <si>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</si>
  <si>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</si>
  <si>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</si>
  <si>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</si>
  <si>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</si>
  <si>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</si>
  <si>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</si>
  <si>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</si>
  <si>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</si>
  <si>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</si>
  <si>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</si>
  <si>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</si>
  <si>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</si>
  <si>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</si>
  <si>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</si>
  <si>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</si>
  <si>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</si>
  <si>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</si>
  <si>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</si>
  <si>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</si>
  <si>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</si>
  <si>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</si>
  <si>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</si>
  <si>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</si>
  <si>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</si>
  <si>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</si>
  <si>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</si>
  <si>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</si>
  <si>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</si>
  <si>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</si>
  <si>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</si>
  <si>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</si>
  <si>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</si>
  <si>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</si>
  <si>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</si>
  <si>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</si>
  <si>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</si>
  <si>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</si>
  <si>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</si>
  <si>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</si>
  <si>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</si>
  <si>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</si>
  <si>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</si>
  <si>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</si>
  <si>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</si>
  <si>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</si>
  <si>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</si>
  <si>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</si>
  <si>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</si>
  <si>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</si>
  <si>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</si>
  <si>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</si>
  <si>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</si>
  <si>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</si>
  <si>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</si>
  <si>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</si>
  <si>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</si>
  <si>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</si>
  <si>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</si>
  <si>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</si>
  <si>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</si>
  <si>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</si>
  <si>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</si>
  <si>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</si>
  <si>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</si>
  <si>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</si>
  <si>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</si>
  <si>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</si>
  <si>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</si>
  <si>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</si>
  <si>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</si>
  <si>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</si>
  <si>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</si>
  <si>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</si>
  <si>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</si>
  <si>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</si>
  <si>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</si>
  <si>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</si>
  <si>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</si>
  <si>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</si>
  <si>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</si>
  <si>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</si>
  <si>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</si>
  <si>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</si>
  <si>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</si>
  <si>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</si>
  <si>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</si>
  <si>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</si>
  <si>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</si>
  <si>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</si>
  <si>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</si>
  <si>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</si>
  <si>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</si>
  <si>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</si>
  <si>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</si>
  <si>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</si>
  <si>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</si>
  <si>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</si>
  <si>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</si>
  <si>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</si>
  <si>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</si>
  <si>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</si>
  <si>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</si>
  <si>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</si>
  <si>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</si>
  <si>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</si>
  <si>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</si>
  <si>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</si>
  <si>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</si>
  <si>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</si>
  <si>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</si>
  <si>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</si>
  <si>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</si>
  <si>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</si>
  <si>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</si>
  <si>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</si>
  <si>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</si>
  <si>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</si>
  <si>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</si>
  <si>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</si>
  <si>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</si>
  <si>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</si>
  <si>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</si>
  <si>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</si>
  <si>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</si>
  <si>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</si>
  <si>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</si>
  <si>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</si>
  <si>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</si>
  <si>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</si>
  <si>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</si>
  <si>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</si>
  <si>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</si>
  <si>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</si>
  <si>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</si>
  <si>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</si>
  <si>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</si>
  <si>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</si>
  <si>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</si>
  <si>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</si>
  <si>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</si>
  <si>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</si>
  <si>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</si>
  <si>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</si>
  <si>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</si>
  <si>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</si>
  <si>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</si>
  <si>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</si>
  <si>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</si>
  <si>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</si>
  <si>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</si>
  <si>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</si>
  <si>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</si>
  <si>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</si>
  <si>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</si>
  <si>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</si>
  <si>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</si>
  <si>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</si>
  <si>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</si>
  <si>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</si>
  <si>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</si>
  <si>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</si>
  <si>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</si>
  <si>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</si>
  <si>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</si>
  <si>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</si>
  <si>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</si>
  <si>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</si>
  <si>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</si>
  <si>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</si>
  <si>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</si>
  <si>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</si>
  <si>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</si>
  <si>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</si>
  <si>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</si>
  <si>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</si>
  <si>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</si>
  <si>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</si>
  <si>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</si>
  <si>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</si>
  <si>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</si>
  <si>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</si>
  <si>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</si>
  <si>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</si>
  <si>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</si>
  <si>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</si>
  <si>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</si>
  <si>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</si>
  <si>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</si>
  <si>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</si>
  <si>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</si>
  <si>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</si>
  <si>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</si>
  <si>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</si>
  <si>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</si>
  <si>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</si>
  <si>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</si>
  <si>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</si>
  <si>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</si>
  <si>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</si>
  <si>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</si>
  <si>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</si>
  <si>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</si>
  <si>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</si>
  <si>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</si>
  <si>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</si>
  <si>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</si>
  <si>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</si>
  <si>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</si>
  <si>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</si>
  <si>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</si>
  <si>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</si>
  <si>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</si>
  <si>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</si>
  <si>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</si>
  <si>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</si>
  <si>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</si>
  <si>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</si>
  <si>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</si>
  <si>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</si>
  <si>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</si>
  <si>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</si>
  <si>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</si>
  <si>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</si>
  <si>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</si>
  <si>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</si>
  <si>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</si>
  <si>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</si>
  <si>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</si>
  <si>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</si>
  <si>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</si>
  <si>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</si>
  <si>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</si>
  <si>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</si>
  <si>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</si>
  <si>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</si>
  <si>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</si>
  <si>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</si>
  <si>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</si>
  <si>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</si>
  <si>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</si>
  <si>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</si>
  <si>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</si>
  <si>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</si>
  <si>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</si>
  <si>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</si>
  <si>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</si>
  <si>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</si>
  <si>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</si>
  <si>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</si>
  <si>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</si>
  <si>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</si>
  <si>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</si>
  <si>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</si>
  <si>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</si>
  <si>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</si>
  <si>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</si>
  <si>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</si>
  <si>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</si>
  <si>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</si>
  <si>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</si>
  <si>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</si>
  <si>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</si>
  <si>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</si>
  <si>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</si>
  <si>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</si>
  <si>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</si>
  <si>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</si>
  <si>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</si>
  <si>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</si>
  <si>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</si>
  <si>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</si>
  <si>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</si>
  <si>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</si>
  <si>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</si>
  <si>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</si>
  <si>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</si>
  <si>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</si>
  <si>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</si>
  <si>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</si>
  <si>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</si>
  <si>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</si>
  <si>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</si>
  <si>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</si>
  <si>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</si>
  <si>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</si>
  <si>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</si>
  <si>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</si>
  <si>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</si>
  <si>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</si>
  <si>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</si>
  <si>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</si>
  <si>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</si>
  <si>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</si>
  <si>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</si>
  <si>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</si>
  <si>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</si>
  <si>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</si>
  <si>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</si>
  <si>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</si>
  <si>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</si>
  <si>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</si>
  <si>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</si>
  <si>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</si>
  <si>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</si>
  <si>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</si>
  <si>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</si>
  <si>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</si>
  <si>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</si>
  <si>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</si>
  <si>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</si>
  <si>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</si>
  <si>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</si>
  <si>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</si>
  <si>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</si>
  <si>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</si>
  <si>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</si>
  <si>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</si>
  <si>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</si>
  <si>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</si>
  <si>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</si>
  <si>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</si>
  <si>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</si>
  <si>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</si>
  <si>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</si>
  <si>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</si>
  <si>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</si>
  <si>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</si>
  <si>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</si>
  <si>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</si>
  <si>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</si>
  <si>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</si>
  <si>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</si>
  <si>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</si>
  <si>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</si>
  <si>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</si>
  <si>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</si>
  <si>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</si>
  <si>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</si>
  <si>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</si>
  <si>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</si>
  <si>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</si>
  <si>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</si>
  <si>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</si>
  <si>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</si>
  <si>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</si>
  <si>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</si>
  <si>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</si>
  <si>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</si>
  <si>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</si>
  <si>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</si>
  <si>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</si>
  <si>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</si>
  <si>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</si>
  <si>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</si>
  <si>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</si>
  <si>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</si>
  <si>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</si>
  <si>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</si>
  <si>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</si>
  <si>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</si>
  <si>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</si>
  <si>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</si>
  <si>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</si>
  <si>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</si>
  <si>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</si>
  <si>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</si>
  <si>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</si>
  <si>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</si>
  <si>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</si>
  <si>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</si>
  <si>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</si>
  <si>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</si>
  <si>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</si>
  <si>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</si>
  <si>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</si>
  <si>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</si>
  <si>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</si>
  <si>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</si>
  <si>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</si>
  <si>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</si>
  <si>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</si>
  <si>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</si>
  <si>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</si>
  <si>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</si>
  <si>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</si>
  <si>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</si>
  <si>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</si>
  <si>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</si>
  <si>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</si>
  <si>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</si>
  <si>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</si>
  <si>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</si>
  <si>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</si>
  <si>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</si>
  <si>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</si>
  <si>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</si>
  <si>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</si>
  <si>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</si>
  <si>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</si>
  <si>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</si>
  <si>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</si>
  <si>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</si>
  <si>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</si>
  <si>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</si>
  <si>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</si>
  <si>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</si>
  <si>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</si>
  <si>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</si>
  <si>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</si>
  <si>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</si>
  <si>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</si>
  <si>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</si>
  <si>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</si>
  <si>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</si>
  <si>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</si>
  <si>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</si>
  <si>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</si>
  <si>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</si>
  <si>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</si>
  <si>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</si>
  <si>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</si>
  <si>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</si>
  <si>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</si>
  <si>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</si>
  <si>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</si>
  <si>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</si>
  <si>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</si>
  <si>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</si>
  <si>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</si>
  <si>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</si>
  <si>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</si>
  <si>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</si>
  <si>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</si>
  <si>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</si>
  <si>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</si>
  <si>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</si>
  <si>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</si>
  <si>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</si>
  <si>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</si>
  <si>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</si>
  <si>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</si>
  <si>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</si>
  <si>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</si>
  <si>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</si>
  <si>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</si>
  <si>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</si>
  <si>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</si>
  <si>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</si>
  <si>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</si>
  <si>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</si>
  <si>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</si>
  <si>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</si>
  <si>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</si>
  <si>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</si>
  <si>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</si>
  <si>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</si>
  <si>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</si>
  <si>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</si>
  <si>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</si>
  <si>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</si>
  <si>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</si>
  <si>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</si>
  <si>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</si>
  <si>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</si>
  <si>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</si>
  <si>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</si>
  <si>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</si>
  <si>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</si>
  <si>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</si>
  <si>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</si>
  <si>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</si>
  <si>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</si>
  <si>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</si>
  <si>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</si>
  <si>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</si>
  <si>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</si>
  <si>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</si>
  <si>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</si>
  <si>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</si>
  <si>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</si>
  <si>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</si>
  <si>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</si>
  <si>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</si>
  <si>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</si>
  <si>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</si>
  <si>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</si>
  <si>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</si>
  <si>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</si>
  <si>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</si>
  <si>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</si>
  <si>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</si>
  <si>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</si>
  <si>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</si>
  <si>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</si>
  <si>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</si>
  <si>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</si>
  <si>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</si>
  <si>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</si>
  <si>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</si>
  <si>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</si>
  <si>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</si>
  <si>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</si>
  <si>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</si>
  <si>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</si>
  <si>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</si>
  <si>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</si>
  <si>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</si>
  <si>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</si>
  <si>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</si>
  <si>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</si>
  <si>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</si>
  <si>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</si>
  <si>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</si>
  <si>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</si>
  <si>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</si>
  <si>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</si>
  <si>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</si>
  <si>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</si>
  <si>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</si>
  <si>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</si>
  <si>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</si>
  <si>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</si>
  <si>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</si>
  <si>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</si>
  <si>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</si>
  <si>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</si>
  <si>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</si>
  <si>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</si>
  <si>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</si>
  <si>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</si>
  <si>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</si>
  <si>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</si>
  <si>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</si>
  <si>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</si>
  <si>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</si>
  <si>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</si>
  <si>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</si>
  <si>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</si>
  <si>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</si>
  <si>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</si>
  <si>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</si>
  <si>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</si>
  <si>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</si>
  <si>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</si>
  <si>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</si>
  <si>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</si>
  <si>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</si>
  <si>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</si>
  <si>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</si>
  <si>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</si>
  <si>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</si>
  <si>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</si>
  <si>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</si>
  <si>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</si>
  <si>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</si>
  <si>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</si>
  <si>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</si>
  <si>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</si>
  <si>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</si>
  <si>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</si>
  <si>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</si>
  <si>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</si>
  <si>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</si>
  <si>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</si>
  <si>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</si>
  <si>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</si>
  <si>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</si>
  <si>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</si>
  <si>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</si>
  <si>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</si>
  <si>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</si>
  <si>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</si>
  <si>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</si>
  <si>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</si>
  <si>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</si>
  <si>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</si>
  <si>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</si>
  <si>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</si>
  <si>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</si>
  <si>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</si>
  <si>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</si>
  <si>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</si>
  <si>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</si>
  <si>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</si>
  <si>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</si>
  <si>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</si>
  <si>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</si>
  <si>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</si>
  <si>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</si>
  <si>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</si>
  <si>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</si>
  <si>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</si>
  <si>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</si>
  <si>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</si>
  <si>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</si>
  <si>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</si>
  <si>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</si>
  <si>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</si>
  <si>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</si>
  <si>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</si>
  <si>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</si>
  <si>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</si>
  <si>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</si>
  <si>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</si>
  <si>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</si>
  <si>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</si>
  <si>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</si>
  <si>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</si>
  <si>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</si>
  <si>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</si>
  <si>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</si>
  <si>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</si>
  <si>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</si>
  <si>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</si>
  <si>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</si>
  <si>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</si>
  <si>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</si>
  <si>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</si>
  <si>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</si>
  <si>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</si>
  <si>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</si>
  <si>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</si>
  <si>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</si>
  <si>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</si>
  <si>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</si>
  <si>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</si>
  <si>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</si>
  <si>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</si>
  <si>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</si>
  <si>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</si>
  <si>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</si>
  <si>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</si>
  <si>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</si>
  <si>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</si>
  <si>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</si>
  <si>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</si>
  <si>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</si>
  <si>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</si>
  <si>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</si>
  <si>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</si>
  <si>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</si>
  <si>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</si>
  <si>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</si>
  <si>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</si>
  <si>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</si>
  <si>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</si>
  <si>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</si>
  <si>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</si>
  <si>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</si>
  <si>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</si>
  <si>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</si>
  <si>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</si>
  <si>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</si>
  <si>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</si>
  <si>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</si>
  <si>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</si>
  <si>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</si>
  <si>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</si>
  <si>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</si>
  <si>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</si>
  <si>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</si>
  <si>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</si>
  <si>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</si>
  <si>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</si>
  <si>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</si>
  <si>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</si>
  <si>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</si>
  <si>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</si>
  <si>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</si>
  <si>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</si>
  <si>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</si>
  <si>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</si>
  <si>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</si>
  <si>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</si>
  <si>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</si>
  <si>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</si>
  <si>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</si>
  <si>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</si>
  <si>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</si>
  <si>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</si>
  <si>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</si>
  <si>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</si>
  <si>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</si>
  <si>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</si>
  <si>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</si>
  <si>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</si>
  <si>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</si>
  <si>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</si>
  <si>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</si>
  <si>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</si>
  <si>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</si>
  <si>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</si>
  <si>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</si>
  <si>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</si>
  <si>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</si>
  <si>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</si>
  <si>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</si>
  <si>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</si>
  <si>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</si>
  <si>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</si>
  <si>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</si>
  <si>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</si>
  <si>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</si>
  <si>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</si>
  <si>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</si>
  <si>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</si>
  <si>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</si>
  <si>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</si>
  <si>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</si>
  <si>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</si>
  <si>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</si>
  <si>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</si>
  <si>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</si>
  <si>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</si>
  <si>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</si>
  <si>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</si>
  <si>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</si>
  <si>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</si>
  <si>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</si>
  <si>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</si>
  <si>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</si>
  <si>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</si>
  <si>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</si>
  <si>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</si>
  <si>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</si>
  <si>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</si>
  <si>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</si>
  <si>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</si>
  <si>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</si>
  <si>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</si>
  <si>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</si>
  <si>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</si>
  <si>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</si>
  <si>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</si>
  <si>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</si>
  <si>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</si>
  <si>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</si>
  <si>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</si>
  <si>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</si>
  <si>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</si>
  <si>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</si>
  <si>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</si>
  <si>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</si>
  <si>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</si>
  <si>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</si>
  <si>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</si>
  <si>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</si>
  <si>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</si>
  <si>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</si>
  <si>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</si>
  <si>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</si>
  <si>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</si>
  <si>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</si>
  <si>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</si>
  <si>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</si>
  <si>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</si>
  <si>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</si>
  <si>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</si>
  <si>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</si>
  <si>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</si>
  <si>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</si>
  <si>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</si>
  <si>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</si>
  <si>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</si>
  <si>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</si>
  <si>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</si>
  <si>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</si>
  <si>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</si>
  <si>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</si>
  <si>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</si>
  <si>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</si>
  <si>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</si>
  <si>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</si>
  <si>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</si>
  <si>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</si>
  <si>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</si>
  <si>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</si>
  <si>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</si>
  <si>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</si>
  <si>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</si>
  <si>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</si>
  <si>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</si>
  <si>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</si>
  <si>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</si>
  <si>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</si>
  <si>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</si>
  <si>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</si>
  <si>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</si>
  <si>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</si>
  <si>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</si>
  <si>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</si>
  <si>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</si>
  <si>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</si>
  <si>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</si>
  <si>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</si>
  <si>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</si>
  <si>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</si>
  <si>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</si>
  <si>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</si>
  <si>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</si>
  <si>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</si>
  <si>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</si>
  <si>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</si>
  <si>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</si>
  <si>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</si>
  <si>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</si>
  <si>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</si>
  <si>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</si>
  <si>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</si>
  <si>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</si>
  <si>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</si>
  <si>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</si>
  <si>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</si>
  <si>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</si>
  <si>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</si>
  <si>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</si>
  <si>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</si>
  <si>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</si>
  <si>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</si>
  <si>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</si>
  <si>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</si>
  <si>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</si>
  <si>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</si>
  <si>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</si>
  <si>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</si>
  <si>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</si>
  <si>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</si>
  <si>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</si>
  <si>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</si>
  <si>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</si>
  <si>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</si>
  <si>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</si>
  <si>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</si>
  <si>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</si>
  <si>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</si>
  <si>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</si>
  <si>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</si>
  <si>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</si>
  <si>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</si>
  <si>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</si>
  <si>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</si>
  <si>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</si>
  <si>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</si>
  <si>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</si>
  <si>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</si>
  <si>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</si>
  <si>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</si>
  <si>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</si>
  <si>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</si>
  <si>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</si>
  <si>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</si>
  <si>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</si>
  <si>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</si>
  <si>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</si>
  <si>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</si>
  <si>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</si>
  <si>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</si>
  <si>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</si>
  <si>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</si>
  <si>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</si>
  <si>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</si>
  <si>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</si>
  <si>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</si>
  <si>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</si>
  <si>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</si>
  <si>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</si>
  <si>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</si>
  <si>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</si>
  <si>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</si>
  <si>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</si>
  <si>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</si>
  <si>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</si>
  <si>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</si>
  <si>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</si>
  <si>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</si>
  <si>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</si>
  <si>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</si>
  <si>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</si>
  <si>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</si>
  <si>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</si>
  <si>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</si>
  <si>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</si>
  <si>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</si>
  <si>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</si>
  <si>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</si>
  <si>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</si>
  <si>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</si>
  <si>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</si>
  <si>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</si>
  <si>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</si>
  <si>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</si>
  <si>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</si>
  <si>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</si>
  <si>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</si>
  <si>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</si>
  <si>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</si>
  <si>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</si>
  <si>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</si>
  <si>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</si>
  <si>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</si>
  <si>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</si>
  <si>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</si>
  <si>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</si>
  <si>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</si>
  <si>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</si>
  <si>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</si>
  <si>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</si>
  <si>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</si>
  <si>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</si>
  <si>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</si>
  <si>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</si>
  <si>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</si>
  <si>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</si>
  <si>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</si>
  <si>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</si>
  <si>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</si>
  <si>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</si>
  <si>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</si>
  <si>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</si>
  <si>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</si>
  <si>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</si>
  <si>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</si>
  <si>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</si>
  <si>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</si>
  <si>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</si>
  <si>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</si>
  <si>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</si>
  <si>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</si>
  <si>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</si>
  <si>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</si>
  <si>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</si>
  <si>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</si>
  <si>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</si>
  <si>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</si>
  <si>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</si>
  <si>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</si>
  <si>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</si>
  <si>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</si>
  <si>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</si>
  <si>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</si>
  <si>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</si>
  <si>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</si>
  <si>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</si>
  <si>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</si>
  <si>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</si>
  <si>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</si>
  <si>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</si>
  <si>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</si>
  <si>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</si>
  <si>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</si>
  <si>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</si>
  <si>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</si>
  <si>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</si>
  <si>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</si>
  <si>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</si>
  <si>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</si>
  <si>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</si>
  <si>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</si>
  <si>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</si>
  <si>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</si>
  <si>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</si>
  <si>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</si>
  <si>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</si>
  <si>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</si>
  <si>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</si>
  <si>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</si>
  <si>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</si>
  <si>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</si>
  <si>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</si>
  <si>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</si>
  <si>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</si>
  <si>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</si>
  <si>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</si>
  <si>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</si>
  <si>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</si>
  <si>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</si>
  <si>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</si>
  <si>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</si>
  <si>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</si>
  <si>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</si>
  <si>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</si>
  <si>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</si>
  <si>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</si>
  <si>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</si>
  <si>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</si>
  <si>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</si>
  <si>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</si>
  <si>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</si>
  <si>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</si>
  <si>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</si>
  <si>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</si>
  <si>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</si>
  <si>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</si>
  <si>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</si>
  <si>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</si>
  <si>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</si>
  <si>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</si>
  <si>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</si>
  <si>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</si>
  <si>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</si>
  <si>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</si>
  <si>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</si>
  <si>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</si>
  <si>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</si>
  <si>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</si>
  <si>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</si>
  <si>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</si>
  <si>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</si>
  <si>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</si>
  <si>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</si>
  <si>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</si>
  <si>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</si>
  <si>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</si>
  <si>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</si>
  <si>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</si>
  <si>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</si>
  <si>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</si>
  <si>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</si>
  <si>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</si>
  <si>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</si>
  <si>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</si>
  <si>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</si>
  <si>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</si>
  <si>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</si>
  <si>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</si>
  <si>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</si>
  <si>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</si>
  <si>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</si>
  <si>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</si>
  <si>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</si>
  <si>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</si>
  <si>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</si>
  <si>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</si>
  <si>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</si>
  <si>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</si>
  <si>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</si>
  <si>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</si>
  <si>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</si>
  <si>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</si>
  <si>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</si>
  <si>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</si>
  <si>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</si>
  <si>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</si>
  <si>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</si>
  <si>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</si>
  <si>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</si>
  <si>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</si>
  <si>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</si>
  <si>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</si>
  <si>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</si>
  <si>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</si>
  <si>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</si>
  <si>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</si>
  <si>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</si>
  <si>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</si>
  <si>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</si>
  <si>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</si>
  <si>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</si>
  <si>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</si>
  <si>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</si>
  <si>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</si>
  <si>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</si>
  <si>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</si>
  <si>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</si>
  <si>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</si>
  <si>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</si>
  <si>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</si>
  <si>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</si>
  <si>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</si>
  <si>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</si>
  <si>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</si>
  <si>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</si>
  <si>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</si>
  <si>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</si>
  <si>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</si>
  <si>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</si>
  <si>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</si>
  <si>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</si>
  <si>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</si>
  <si>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</si>
  <si>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</si>
  <si>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</si>
  <si>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</si>
  <si>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</si>
  <si>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</si>
  <si>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</si>
  <si>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</si>
  <si>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</si>
  <si>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</si>
  <si>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</si>
  <si>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</si>
  <si>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</si>
  <si>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</si>
  <si>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</si>
  <si>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</si>
  <si>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</si>
  <si>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</si>
  <si>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</si>
  <si>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</si>
  <si>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</si>
  <si>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</si>
  <si>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</si>
  <si>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</si>
  <si>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</si>
  <si>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</si>
  <si>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</si>
  <si>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</si>
  <si>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</si>
  <si>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</si>
  <si>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</si>
  <si>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</si>
  <si>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</si>
  <si>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</si>
  <si>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</si>
  <si>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</si>
  <si>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</si>
  <si>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</si>
  <si>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</si>
  <si>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</si>
  <si>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</si>
  <si>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</si>
  <si>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</si>
  <si>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</si>
  <si>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</si>
  <si>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</si>
  <si>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</si>
  <si>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</si>
  <si>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</si>
  <si>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</si>
  <si>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</si>
  <si>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</si>
  <si>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</si>
  <si>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</si>
  <si>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</si>
  <si>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</si>
  <si>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</si>
  <si>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</si>
  <si>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</si>
  <si>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</si>
  <si>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</si>
  <si>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</si>
  <si>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</si>
  <si>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</si>
  <si>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</si>
  <si>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</si>
  <si>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</si>
  <si>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</si>
  <si>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</si>
  <si>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</si>
  <si>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</si>
  <si>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</si>
  <si>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</si>
  <si>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</si>
  <si>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</si>
  <si>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</si>
  <si>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</si>
  <si>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</si>
  <si>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</si>
  <si>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</si>
  <si>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</si>
  <si>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</si>
  <si>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</si>
  <si>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</si>
  <si>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</si>
  <si>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</si>
  <si>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</si>
  <si>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</si>
  <si>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</si>
  <si>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</si>
  <si>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</si>
  <si>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</si>
  <si>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</si>
  <si>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</si>
  <si>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</si>
  <si>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</si>
  <si>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</si>
  <si>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</si>
  <si>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</si>
  <si>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</si>
  <si>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</si>
  <si>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</si>
  <si>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</si>
  <si>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</si>
  <si>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</si>
  <si>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</si>
  <si>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</si>
  <si>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</si>
  <si>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</si>
  <si>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</si>
  <si>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</si>
  <si>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</si>
  <si>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</si>
  <si>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</si>
  <si>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</si>
  <si>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</si>
  <si>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</si>
  <si>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</si>
  <si>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</si>
  <si>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</si>
  <si>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</si>
  <si>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</si>
  <si>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</si>
  <si>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</si>
  <si>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</si>
  <si>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</si>
  <si>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</si>
  <si>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</si>
  <si>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</si>
  <si>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</si>
  <si>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</si>
  <si>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</si>
  <si>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</si>
  <si>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</si>
  <si>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</si>
  <si>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</si>
  <si>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</si>
  <si>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</si>
  <si>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</si>
  <si>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</si>
  <si>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</si>
  <si>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</si>
  <si>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</si>
  <si>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</si>
  <si>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</si>
  <si>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</si>
  <si>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</si>
  <si>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</si>
  <si>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</si>
  <si>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</si>
  <si>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</si>
  <si>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</si>
  <si>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</si>
  <si>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</si>
  <si>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</si>
  <si>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</si>
  <si>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</si>
  <si>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</si>
  <si>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</si>
  <si>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</si>
  <si>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</si>
  <si>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</si>
  <si>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</si>
  <si>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</si>
  <si>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</si>
  <si>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</si>
  <si>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</si>
  <si>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</si>
  <si>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</si>
  <si>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</si>
  <si>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</si>
  <si>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</si>
  <si>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</si>
  <si>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</si>
  <si>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</si>
  <si>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</si>
  <si>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</si>
  <si>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</si>
  <si>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</si>
  <si>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</si>
  <si>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</si>
  <si>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</si>
  <si>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</si>
  <si>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</si>
  <si>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</si>
  <si>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</si>
  <si>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</si>
  <si>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</si>
  <si>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</si>
  <si>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</si>
  <si>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</si>
  <si>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</si>
  <si>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</si>
  <si>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</si>
  <si>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</si>
  <si>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</si>
  <si>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</si>
  <si>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</si>
  <si>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</si>
  <si>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</si>
  <si>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</si>
  <si>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</si>
  <si>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</si>
  <si>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</si>
  <si>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</si>
  <si>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</si>
  <si>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</si>
  <si>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</si>
  <si>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</si>
  <si>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</si>
  <si>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</si>
  <si>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</si>
  <si>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</si>
  <si>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</si>
  <si>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</si>
  <si>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</si>
  <si>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</si>
  <si>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</si>
  <si>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</si>
  <si>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</si>
  <si>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</si>
  <si>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</si>
  <si>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</si>
  <si>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</si>
  <si>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</si>
  <si>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</si>
  <si>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</si>
  <si>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</si>
  <si>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</si>
  <si>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</si>
  <si>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</si>
  <si>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</si>
  <si>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</si>
  <si>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</si>
  <si>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</si>
  <si>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</si>
  <si>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</si>
  <si>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</si>
  <si>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</si>
  <si>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</si>
  <si>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</si>
  <si>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</si>
  <si>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</si>
  <si>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</si>
  <si>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</si>
  <si>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</si>
  <si>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</si>
  <si>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</si>
  <si>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</si>
  <si>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</si>
  <si>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</si>
  <si>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</si>
  <si>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</si>
  <si>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</si>
  <si>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</si>
  <si>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</si>
  <si>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</si>
  <si>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</si>
  <si>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</si>
  <si>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</si>
  <si>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</si>
  <si>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</si>
  <si>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</si>
  <si>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</si>
  <si>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</si>
  <si>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</si>
  <si>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</si>
  <si>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</si>
  <si>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</si>
  <si>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</si>
  <si>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</si>
  <si>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</si>
  <si>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</si>
  <si>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</si>
  <si>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</si>
  <si>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</si>
  <si>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</si>
  <si>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</si>
  <si>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</si>
  <si>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</si>
  <si>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</si>
  <si>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</si>
  <si>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</si>
  <si>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</si>
  <si>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</si>
  <si>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</si>
  <si>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</si>
  <si>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</si>
  <si>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</si>
  <si>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</si>
  <si>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</si>
  <si>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</si>
  <si>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</si>
  <si>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</si>
  <si>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</si>
  <si>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</si>
  <si>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</si>
  <si>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</si>
  <si>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</si>
  <si>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</si>
  <si>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</si>
  <si>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</si>
  <si>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</si>
  <si>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</si>
  <si>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</si>
  <si>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</si>
  <si>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</si>
  <si>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</si>
  <si>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</si>
  <si>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</si>
  <si>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</si>
  <si>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</si>
  <si>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</si>
  <si>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</si>
  <si>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</si>
  <si>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</si>
  <si>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</si>
  <si>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</si>
  <si>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</si>
  <si>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</si>
  <si>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</si>
  <si>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</si>
  <si>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</si>
  <si>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</si>
  <si>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</si>
  <si>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</si>
  <si>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</si>
  <si>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</si>
  <si>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</si>
  <si>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</si>
  <si>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</si>
  <si>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</si>
  <si>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</si>
  <si>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</si>
  <si>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</si>
  <si>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</si>
  <si>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</si>
  <si>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</si>
  <si>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</si>
  <si>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</si>
  <si>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</si>
  <si>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</si>
  <si>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</si>
  <si>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</si>
  <si>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</si>
  <si>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</si>
  <si>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</si>
  <si>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</si>
  <si>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</si>
  <si>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</si>
  <si>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</si>
  <si>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</si>
  <si>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</si>
  <si>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</si>
  <si>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</si>
  <si>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</si>
  <si>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</si>
  <si>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</si>
  <si>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</si>
  <si>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</si>
  <si>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</si>
  <si>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</si>
  <si>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</si>
  <si>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</si>
  <si>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</si>
  <si>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</si>
  <si>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</si>
  <si>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</si>
  <si>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</si>
  <si>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</si>
  <si>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</si>
  <si>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</si>
  <si>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</si>
  <si>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</si>
  <si>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</si>
  <si>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</si>
  <si>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</si>
  <si>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</si>
  <si>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</si>
  <si>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</si>
  <si>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</si>
  <si>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</si>
  <si>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</si>
  <si>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</si>
  <si>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</si>
  <si>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</si>
  <si>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</si>
  <si>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</si>
  <si>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</si>
  <si>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</si>
  <si>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</si>
  <si>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</si>
  <si>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</si>
  <si>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</si>
  <si>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</si>
  <si>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</si>
  <si>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</si>
  <si>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</si>
  <si>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</si>
  <si>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</si>
  <si>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</si>
  <si>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</si>
  <si>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</si>
  <si>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</si>
  <si>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</si>
  <si>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</si>
  <si>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</si>
  <si>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</si>
  <si>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</si>
  <si>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</si>
  <si>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</si>
  <si>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</si>
  <si>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</si>
  <si>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</si>
  <si>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</si>
  <si>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</si>
  <si>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</si>
  <si>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</si>
  <si>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</si>
  <si>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</si>
  <si>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</si>
  <si>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</si>
  <si>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</si>
  <si>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</si>
  <si>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</si>
  <si>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</si>
  <si>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</si>
  <si>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</si>
  <si>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</si>
  <si>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</si>
  <si>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</si>
  <si>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</si>
  <si>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</si>
  <si>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</si>
  <si>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</si>
  <si>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</si>
  <si>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</si>
  <si>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</si>
  <si>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</si>
  <si>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</si>
  <si>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</si>
  <si>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</si>
  <si>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</si>
  <si>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</si>
  <si>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</si>
  <si>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</si>
  <si>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</si>
  <si>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</si>
  <si>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</si>
  <si>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</si>
  <si>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</si>
  <si>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</si>
  <si>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</si>
  <si>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</si>
  <si>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</si>
  <si>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</si>
  <si>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</si>
  <si>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</si>
  <si>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</si>
  <si>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</si>
  <si>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</si>
  <si>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</si>
  <si>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</si>
  <si>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</si>
  <si>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</si>
  <si>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</si>
  <si>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</si>
  <si>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</si>
  <si>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</si>
  <si>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</si>
  <si>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</si>
  <si>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</si>
  <si>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</si>
  <si>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</si>
  <si>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</si>
  <si>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</si>
  <si>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</si>
  <si>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</si>
  <si>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</si>
  <si>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</si>
  <si>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</si>
  <si>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</si>
  <si>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</si>
  <si>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</si>
  <si>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</si>
  <si>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</si>
  <si>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</si>
  <si>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</si>
  <si>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</si>
  <si>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</si>
  <si>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</si>
  <si>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</si>
  <si>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</si>
  <si>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</si>
  <si>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</si>
  <si>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</si>
  <si>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</si>
  <si>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</si>
  <si>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</si>
  <si>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</si>
  <si>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</si>
  <si>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</si>
  <si>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</si>
  <si>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</si>
  <si>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</si>
  <si>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</si>
  <si>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</si>
  <si>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</si>
  <si>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</si>
  <si>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</si>
  <si>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</si>
  <si>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</si>
  <si>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</si>
  <si>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</si>
  <si>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</si>
  <si>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</si>
  <si>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</si>
  <si>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</si>
  <si>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</si>
  <si>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</si>
  <si>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</si>
  <si>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</si>
  <si>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</si>
  <si>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</si>
  <si>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</si>
  <si>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</si>
  <si>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</si>
  <si>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</si>
  <si>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</si>
  <si>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</si>
  <si>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</si>
  <si>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</si>
  <si>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</si>
  <si>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</si>
  <si>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</si>
  <si>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</si>
  <si>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</si>
  <si>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</si>
  <si>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</si>
  <si>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</si>
  <si>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</si>
  <si>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</si>
  <si>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</si>
  <si>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</si>
  <si>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</si>
  <si>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</si>
  <si>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</si>
  <si>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</si>
  <si>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</si>
  <si>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</si>
  <si>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</si>
  <si>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</si>
  <si>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</si>
  <si>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</si>
  <si>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</si>
  <si>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</si>
  <si>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</si>
  <si>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</si>
  <si>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</si>
  <si>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</si>
  <si>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</si>
  <si>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</si>
  <si>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</si>
  <si>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</si>
  <si>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</si>
  <si>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</si>
  <si>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</si>
  <si>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</si>
  <si>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</si>
  <si>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</si>
  <si>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</si>
  <si>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</si>
  <si>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</si>
  <si>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</si>
  <si>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</si>
  <si>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</si>
  <si>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</si>
  <si>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</si>
  <si>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</si>
  <si>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</si>
  <si>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</si>
  <si>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</si>
  <si>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</si>
  <si>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</si>
  <si>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</si>
  <si>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</si>
  <si>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</si>
  <si>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</si>
  <si>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</si>
  <si>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</si>
  <si>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</si>
  <si>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</si>
  <si>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</si>
  <si>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</si>
  <si>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</si>
  <si>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</si>
  <si>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</si>
  <si>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</si>
  <si>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</si>
  <si>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</si>
  <si>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</si>
  <si>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</si>
  <si>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</si>
  <si>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</si>
  <si>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</si>
  <si>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</si>
  <si>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</si>
  <si>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</si>
  <si>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</si>
  <si>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</si>
  <si>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</si>
  <si>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</si>
  <si>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</si>
  <si>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</si>
  <si>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</si>
  <si>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</si>
  <si>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</si>
  <si>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</si>
  <si>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</si>
  <si>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</si>
  <si>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</si>
  <si>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</si>
  <si>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</si>
  <si>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</si>
  <si>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</si>
  <si>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</si>
  <si>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</si>
  <si>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</si>
  <si>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</si>
  <si>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</si>
  <si>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</si>
  <si>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</si>
  <si>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</si>
  <si>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</si>
  <si>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</si>
  <si>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</si>
  <si>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</si>
  <si>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</si>
  <si>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</si>
  <si>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</si>
  <si>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</si>
  <si>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</si>
  <si>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</si>
  <si>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</si>
  <si>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</si>
  <si>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</si>
  <si>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</si>
  <si>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</si>
  <si>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</si>
  <si>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</si>
  <si>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</si>
  <si>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</si>
  <si>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</si>
  <si>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</si>
  <si>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</si>
  <si>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</si>
  <si>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</si>
  <si>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</si>
  <si>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</si>
  <si>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</si>
  <si>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</si>
  <si>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</si>
  <si>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</si>
  <si>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</si>
  <si>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</si>
  <si>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</si>
  <si>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</si>
  <si>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</si>
  <si>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</si>
  <si>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</si>
  <si>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</si>
  <si>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</si>
  <si>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</si>
  <si>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</si>
  <si>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</si>
  <si>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</si>
  <si>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</si>
  <si>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</si>
  <si>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</si>
  <si>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</si>
  <si>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</si>
  <si>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</si>
  <si>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</si>
  <si>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</si>
  <si>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</si>
  <si>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</si>
  <si>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</si>
  <si>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</si>
  <si>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</si>
  <si>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</si>
  <si>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</si>
  <si>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</si>
  <si>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</si>
  <si>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</si>
  <si>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</si>
  <si>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</si>
  <si>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</si>
  <si>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</si>
  <si>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</si>
  <si>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</si>
  <si>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</si>
  <si>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</si>
  <si>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</si>
  <si>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</si>
  <si>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</si>
  <si>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</si>
  <si>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</si>
  <si>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</si>
  <si>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</si>
  <si>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</si>
  <si>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</si>
  <si>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</si>
  <si>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</si>
  <si>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</si>
  <si>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</si>
  <si>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</si>
  <si>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</si>
  <si>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</si>
  <si>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</si>
  <si>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</si>
  <si>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</si>
  <si>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</si>
  <si>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</si>
  <si>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</si>
  <si>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</si>
  <si>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</si>
  <si>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</si>
  <si>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</si>
  <si>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</si>
  <si>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</si>
  <si>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</si>
  <si>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</si>
  <si>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</si>
  <si>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</si>
  <si>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</si>
  <si>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</si>
  <si>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</si>
  <si>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</si>
  <si>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</si>
  <si>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</si>
  <si>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</si>
  <si>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</si>
  <si>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</si>
  <si>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</si>
  <si>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</si>
  <si>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</si>
  <si>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</si>
  <si>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</si>
  <si>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</si>
  <si>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</si>
  <si>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</si>
  <si>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</si>
  <si>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</si>
  <si>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</si>
  <si>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</si>
  <si>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</si>
  <si>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</si>
  <si>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</si>
  <si>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</si>
  <si>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</si>
  <si>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</si>
  <si>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</si>
  <si>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</si>
  <si>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</si>
  <si>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</si>
  <si>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</si>
  <si>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</si>
  <si>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</si>
  <si>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</si>
  <si>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</si>
  <si>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</si>
  <si>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</si>
  <si>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</si>
  <si>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</si>
  <si>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</si>
  <si>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</si>
  <si>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</si>
  <si>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</si>
  <si>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</si>
  <si>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</si>
  <si>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</si>
  <si>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</si>
  <si>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</si>
  <si>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</si>
  <si>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</si>
  <si>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</si>
  <si>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</si>
  <si>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</si>
  <si>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</si>
  <si>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</si>
  <si>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</si>
  <si>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</si>
  <si>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</si>
  <si>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</si>
  <si>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</si>
  <si>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</si>
  <si>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</si>
  <si>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</si>
  <si>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</si>
  <si>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</si>
  <si>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</si>
  <si>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</si>
  <si>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</si>
  <si>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</si>
  <si>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</si>
  <si>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</si>
  <si>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</si>
  <si>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</si>
  <si>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</si>
  <si>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</si>
  <si>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</si>
  <si>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</si>
  <si>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</si>
  <si>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</si>
  <si>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</si>
  <si>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</si>
  <si>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</si>
  <si>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</si>
  <si>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</si>
  <si>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</si>
  <si>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</si>
  <si>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</si>
  <si>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</si>
  <si>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</si>
  <si>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</si>
  <si>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</si>
  <si>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</si>
  <si>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</si>
  <si>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</si>
  <si>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</si>
  <si>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</si>
  <si>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</si>
  <si>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</si>
  <si>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</si>
  <si>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</si>
  <si>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</si>
  <si>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</si>
  <si>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</si>
  <si>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</si>
  <si>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</si>
  <si>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</si>
  <si>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</si>
  <si>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</si>
  <si>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</si>
  <si>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</si>
  <si>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</si>
  <si>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</si>
  <si>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</si>
  <si>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</si>
  <si>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</si>
  <si>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</si>
  <si>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</si>
  <si>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</si>
  <si>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</si>
  <si>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</si>
  <si>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</si>
  <si>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</si>
  <si>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</si>
  <si>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</si>
  <si>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</si>
  <si>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</si>
  <si>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</si>
  <si>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</si>
  <si>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</si>
  <si>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</si>
  <si>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</si>
  <si>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</si>
  <si>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</si>
  <si>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</si>
  <si>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</si>
  <si>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</si>
  <si>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</si>
  <si>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</si>
  <si>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</si>
  <si>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</si>
  <si>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</si>
  <si>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</si>
  <si>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</si>
  <si>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</si>
  <si>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</si>
  <si>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</si>
  <si>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</si>
  <si>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</si>
  <si>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</si>
  <si>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</si>
  <si>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</si>
  <si>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</si>
  <si>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</si>
  <si>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</si>
  <si>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</si>
  <si>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</si>
  <si>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</si>
  <si>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</si>
  <si>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</si>
  <si>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</si>
  <si>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</si>
  <si>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</si>
  <si>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</si>
  <si>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</si>
  <si>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</si>
  <si>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</si>
  <si>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</si>
  <si>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</si>
  <si>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</si>
  <si>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</si>
  <si>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</si>
  <si>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</si>
  <si>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</si>
  <si>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</si>
  <si>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</si>
  <si>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</si>
  <si>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</si>
  <si>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</si>
  <si>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</si>
  <si>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</si>
  <si>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</si>
  <si>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</si>
  <si>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</si>
  <si>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</si>
  <si>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</si>
  <si>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</si>
  <si>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</si>
  <si>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</si>
  <si>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</si>
  <si>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</si>
  <si>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</si>
  <si>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</si>
  <si>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</si>
  <si>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</si>
  <si>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</si>
  <si>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</si>
  <si>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</si>
  <si>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</si>
  <si>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</si>
  <si>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</si>
  <si>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</si>
  <si>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</si>
  <si>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</si>
  <si>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</si>
  <si>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</si>
  <si>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</si>
  <si>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</si>
  <si>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</si>
  <si>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</si>
  <si>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</si>
  <si>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</si>
  <si>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</si>
  <si>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</si>
  <si>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</si>
  <si>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</si>
  <si>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</si>
  <si>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</si>
  <si>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</si>
  <si>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</si>
  <si>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</si>
  <si>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</si>
  <si>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</si>
  <si>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</si>
  <si>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</si>
  <si>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</si>
  <si>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</si>
  <si>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</si>
  <si>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</si>
  <si>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</si>
  <si>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</si>
  <si>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</si>
  <si>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</si>
  <si>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</si>
  <si>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</si>
  <si>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</si>
  <si>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</si>
  <si>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</si>
  <si>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</si>
  <si>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</si>
  <si>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</si>
  <si>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</si>
  <si>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</si>
  <si>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</si>
  <si>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</si>
  <si>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</si>
  <si>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</si>
  <si>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</si>
  <si>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</si>
  <si>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</si>
  <si>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</si>
  <si>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</si>
  <si>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</si>
  <si>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</si>
  <si>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</si>
  <si>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</si>
  <si>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</si>
  <si>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</si>
  <si>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</si>
  <si>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</si>
  <si>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</si>
  <si>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</si>
  <si>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</si>
  <si>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</si>
  <si>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</si>
  <si>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</si>
  <si>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</si>
  <si>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</si>
  <si>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</si>
  <si>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</si>
  <si>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</si>
  <si>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</si>
  <si>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</si>
  <si>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</si>
  <si>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</si>
  <si>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</si>
  <si>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</si>
  <si>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</si>
  <si>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</si>
  <si>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</si>
  <si>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</si>
  <si>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</si>
  <si>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</si>
  <si>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</si>
  <si>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</si>
  <si>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</si>
  <si>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</si>
  <si>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</si>
  <si>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</si>
  <si>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</si>
  <si>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</si>
  <si>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</si>
  <si>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</si>
  <si>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</si>
  <si>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</si>
  <si>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</si>
  <si>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</si>
  <si>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</si>
  <si>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</si>
  <si>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</si>
  <si>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</si>
  <si>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</si>
  <si>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</si>
  <si>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</si>
  <si>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</si>
  <si>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</si>
  <si>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</si>
  <si>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</si>
  <si>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</si>
  <si>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</si>
  <si>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</si>
  <si>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</si>
  <si>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</si>
  <si>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</si>
  <si>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</si>
  <si>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</si>
  <si>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</si>
  <si>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</si>
  <si>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</si>
  <si>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</si>
  <si>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</si>
  <si>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</si>
  <si>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</si>
  <si>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</si>
  <si>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</si>
  <si>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</si>
  <si>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</si>
  <si>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</si>
  <si>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</si>
  <si>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</si>
  <si>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</si>
  <si>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</si>
  <si>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</si>
  <si>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</si>
  <si>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</si>
  <si>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</si>
  <si>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</si>
  <si>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</si>
  <si>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</si>
  <si>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</si>
  <si>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</si>
  <si>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</si>
  <si>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</si>
  <si>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</si>
  <si>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</si>
  <si>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</si>
  <si>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</si>
  <si>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</si>
  <si>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</si>
  <si>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</si>
  <si>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</si>
  <si>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</si>
  <si>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</si>
  <si>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</si>
  <si>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</si>
  <si>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</si>
  <si>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</si>
  <si>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</si>
  <si>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</si>
  <si>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</si>
  <si>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</si>
  <si>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</si>
  <si>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</si>
  <si>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</si>
  <si>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</si>
  <si>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</si>
  <si>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</si>
  <si>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</si>
  <si>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</si>
  <si>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</si>
  <si>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</si>
  <si>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</si>
  <si>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</si>
  <si>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</si>
  <si>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</si>
  <si>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</si>
  <si>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</si>
  <si>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</si>
  <si>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</si>
  <si>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</si>
  <si>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</si>
  <si>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</si>
  <si>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</si>
  <si>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</si>
  <si>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</si>
  <si>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</si>
  <si>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</si>
  <si>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</si>
  <si>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</si>
  <si>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</si>
  <si>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</si>
  <si>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</si>
  <si>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</si>
  <si>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</si>
  <si>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</si>
  <si>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</si>
  <si>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</si>
  <si>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</si>
  <si>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</si>
  <si>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</si>
  <si>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</si>
  <si>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</si>
  <si>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</si>
  <si>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</si>
  <si>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</si>
  <si>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</si>
  <si>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</si>
  <si>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</si>
  <si>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</si>
  <si>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</si>
  <si>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</si>
  <si>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</si>
  <si>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</si>
  <si>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</si>
  <si>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</si>
  <si>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</si>
  <si>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</si>
  <si>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</si>
  <si>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</si>
  <si>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</si>
  <si>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</si>
  <si>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</si>
  <si>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</si>
  <si>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</si>
  <si>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</si>
  <si>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</si>
  <si>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</si>
  <si>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</si>
  <si>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</si>
  <si>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</si>
  <si>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</si>
  <si>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</si>
  <si>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</si>
  <si>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</si>
  <si>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</si>
  <si>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</si>
  <si>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</si>
  <si>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</si>
  <si>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</si>
  <si>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</si>
  <si>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</si>
  <si>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</si>
  <si>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</si>
  <si>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</si>
  <si>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</si>
  <si>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</si>
  <si>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</si>
  <si>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</si>
  <si>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</si>
  <si>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</si>
  <si>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</si>
  <si>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</si>
  <si>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</si>
  <si>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</si>
  <si>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</si>
  <si>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</si>
  <si>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</si>
  <si>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</si>
  <si>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</si>
  <si>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</si>
  <si>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</si>
  <si>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</si>
  <si>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</si>
  <si>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</si>
  <si>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</si>
  <si>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</si>
  <si>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</si>
  <si>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</si>
  <si>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</si>
  <si>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</si>
  <si>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</si>
  <si>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</si>
  <si>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</si>
  <si>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</si>
  <si>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</si>
  <si>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</si>
  <si>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</si>
  <si>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</si>
  <si>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</si>
  <si>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</si>
  <si>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</si>
  <si>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</si>
  <si>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</si>
  <si>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</si>
  <si>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</si>
  <si>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</si>
  <si>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</si>
  <si>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</si>
  <si>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</si>
  <si>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</si>
  <si>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</si>
  <si>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</si>
  <si>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</si>
  <si>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</si>
  <si>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</si>
  <si>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</si>
  <si>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</si>
  <si>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</si>
  <si>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</si>
  <si>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</si>
  <si>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</si>
  <si>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</si>
  <si>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</si>
  <si>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</si>
  <si>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</si>
  <si>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</si>
  <si>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</si>
  <si>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</si>
  <si>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</si>
  <si>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</si>
  <si>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</si>
  <si>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</si>
  <si>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</si>
  <si>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</si>
  <si>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</si>
  <si>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</si>
  <si>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</si>
  <si>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</si>
  <si>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</si>
  <si>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</si>
  <si>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</si>
  <si>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</si>
  <si>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</si>
  <si>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</si>
  <si>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</si>
  <si>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</si>
  <si>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</si>
  <si>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</si>
  <si>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</si>
  <si>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</si>
  <si>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</si>
  <si>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</si>
  <si>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</si>
  <si>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</si>
  <si>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</si>
  <si>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</si>
  <si>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</si>
  <si>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</si>
  <si>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</si>
  <si>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</si>
  <si>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</si>
  <si>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</si>
  <si>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</si>
  <si>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</si>
  <si>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</si>
  <si>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</si>
  <si>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</si>
  <si>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</si>
  <si>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</si>
  <si>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</si>
  <si>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</si>
  <si>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</si>
  <si>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</si>
  <si>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</si>
  <si>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</si>
  <si>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</si>
  <si>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</si>
  <si>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</si>
  <si>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</si>
  <si>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</si>
  <si>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</si>
  <si>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</si>
  <si>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</si>
  <si>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</si>
  <si>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</si>
  <si>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</si>
  <si>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</si>
  <si>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</si>
  <si>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</si>
  <si>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</si>
  <si>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</si>
  <si>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</si>
  <si>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</si>
  <si>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</si>
  <si>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</si>
  <si>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</si>
  <si>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</si>
  <si>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</si>
  <si>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</si>
  <si>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</si>
  <si>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</si>
  <si>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</si>
  <si>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</si>
  <si>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</si>
  <si>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</si>
  <si>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</si>
  <si>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</si>
  <si>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</si>
  <si>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</si>
  <si>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</si>
  <si>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</si>
  <si>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</si>
  <si>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</si>
  <si>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</si>
  <si>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</si>
  <si>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</si>
  <si>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</si>
  <si>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</si>
  <si>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</si>
  <si>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</si>
  <si>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</si>
  <si>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</si>
  <si>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</si>
  <si>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</si>
  <si>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</si>
  <si>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</si>
  <si>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</si>
  <si>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</si>
  <si>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</si>
  <si>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</si>
  <si>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</si>
  <si>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</si>
  <si>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</si>
  <si>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</si>
  <si>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</si>
  <si>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</si>
  <si>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</si>
  <si>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</si>
  <si>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</si>
  <si>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</si>
  <si>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</si>
  <si>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</si>
  <si>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</si>
  <si>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</si>
  <si>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</si>
  <si>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</si>
  <si>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</si>
  <si>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</si>
  <si>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</si>
  <si>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</si>
  <si>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</si>
  <si>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</si>
  <si>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</si>
  <si>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</si>
  <si>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</si>
  <si>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</si>
  <si>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</si>
  <si>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</si>
  <si>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</si>
  <si>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</si>
  <si>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</si>
  <si>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</si>
  <si>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</si>
  <si>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</si>
  <si>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</si>
  <si>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</si>
  <si>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</si>
  <si>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</si>
  <si>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</si>
  <si>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</si>
  <si>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</si>
  <si>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</si>
  <si>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</si>
  <si>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</si>
  <si>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</si>
  <si>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</si>
  <si>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</si>
  <si>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</si>
  <si>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</si>
  <si>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</si>
  <si>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</si>
  <si>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</si>
  <si>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</si>
  <si>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</si>
  <si>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</si>
  <si>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</si>
  <si>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</si>
  <si>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</si>
  <si>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</si>
  <si>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</si>
  <si>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</si>
  <si>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</si>
  <si>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</si>
  <si>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</si>
  <si>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</si>
  <si>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</si>
  <si>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</si>
  <si>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</si>
  <si>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</si>
  <si>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</si>
  <si>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</si>
  <si>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</si>
  <si>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</si>
  <si>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</si>
  <si>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</si>
  <si>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</si>
  <si>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</si>
  <si>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</si>
  <si>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</si>
  <si>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</si>
  <si>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</si>
  <si>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</si>
  <si>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</si>
  <si>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</si>
  <si>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</si>
  <si>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</si>
  <si>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</si>
  <si>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</si>
  <si>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</si>
  <si>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</si>
  <si>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</si>
  <si>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</si>
  <si>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</si>
  <si>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</si>
  <si>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</si>
  <si>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</si>
  <si>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</si>
  <si>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</si>
  <si>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</si>
  <si>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</si>
  <si>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</si>
  <si>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</si>
  <si>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</si>
  <si>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</si>
  <si>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</si>
  <si>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</si>
  <si>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</si>
  <si>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</si>
  <si>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</si>
  <si>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</si>
  <si>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</si>
  <si>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</si>
  <si>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</si>
  <si>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</si>
  <si>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</si>
  <si>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</si>
  <si>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</si>
  <si>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</si>
  <si>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</si>
  <si>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</si>
  <si>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</si>
  <si>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</si>
  <si>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</si>
  <si>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</si>
  <si>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</si>
  <si>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</si>
  <si>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</si>
  <si>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</si>
  <si>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</si>
  <si>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</si>
  <si>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</si>
  <si>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</si>
  <si>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</si>
  <si>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</si>
  <si>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</si>
  <si>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</si>
  <si>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</si>
  <si>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</si>
  <si>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</si>
  <si>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</si>
  <si>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</si>
  <si>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</si>
  <si>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</si>
  <si>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</si>
  <si>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</si>
  <si>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</si>
  <si>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</si>
  <si>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</si>
  <si>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</si>
  <si>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</si>
  <si>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</si>
  <si>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</si>
  <si>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</si>
  <si>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</si>
  <si>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</si>
  <si>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</si>
  <si>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</si>
  <si>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</si>
  <si>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</si>
  <si>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</si>
  <si>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</si>
  <si>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</si>
  <si>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</si>
  <si>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</si>
  <si>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</si>
  <si>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</si>
  <si>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</si>
  <si>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</si>
  <si>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</si>
  <si>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</si>
  <si>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</si>
  <si>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</si>
  <si>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</si>
  <si>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</si>
  <si>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</si>
  <si>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</si>
  <si>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</si>
  <si>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</si>
  <si>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</si>
  <si>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</si>
  <si>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</si>
  <si>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</si>
  <si>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</si>
  <si>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</si>
  <si>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</si>
  <si>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</si>
  <si>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</si>
  <si>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</si>
  <si>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</si>
  <si>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</si>
  <si>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</si>
  <si>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</si>
  <si>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</si>
  <si>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</si>
  <si>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</si>
  <si>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</si>
  <si>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</si>
  <si>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</si>
  <si>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</si>
  <si>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</si>
  <si>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</si>
  <si>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</si>
  <si>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</si>
  <si>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</si>
  <si>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</si>
  <si>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</si>
  <si>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</si>
  <si>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</si>
  <si>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</si>
  <si>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</si>
  <si>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</si>
  <si>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</si>
  <si>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</si>
  <si>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</si>
  <si>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</si>
  <si>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</si>
  <si>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</si>
  <si>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</si>
  <si>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</si>
  <si>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</si>
  <si>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</si>
  <si>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</si>
  <si>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</si>
  <si>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</si>
  <si>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</si>
  <si>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</si>
  <si>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</si>
  <si>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</si>
  <si>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</si>
  <si>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</si>
  <si>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</si>
  <si>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</si>
  <si>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</si>
  <si>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</si>
  <si>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</si>
  <si>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</si>
  <si>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</si>
  <si>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</si>
  <si>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</si>
  <si>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</si>
  <si>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</si>
  <si>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</si>
  <si>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</si>
  <si>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</si>
  <si>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</si>
  <si>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</si>
  <si>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</si>
  <si>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</si>
  <si>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</si>
  <si>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</si>
  <si>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</si>
  <si>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</si>
  <si>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</si>
  <si>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</si>
  <si>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</si>
  <si>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</si>
  <si>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</si>
  <si>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</si>
  <si>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</si>
  <si>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</si>
  <si>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</si>
  <si>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</si>
  <si>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</si>
  <si>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</si>
  <si>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</si>
  <si>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</si>
  <si>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</si>
  <si>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</si>
  <si>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</si>
  <si>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</si>
  <si>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</si>
  <si>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</si>
  <si>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</si>
  <si>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</si>
  <si>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</si>
  <si>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</si>
  <si>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</si>
  <si>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</si>
  <si>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</si>
  <si>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</si>
  <si>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</si>
  <si>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</si>
  <si>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</si>
  <si>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</si>
  <si>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</si>
  <si>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</si>
  <si>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</si>
  <si>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</si>
  <si>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</si>
  <si>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</si>
  <si>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</si>
  <si>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</si>
  <si>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</si>
  <si>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</si>
  <si>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</si>
  <si>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</si>
  <si>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</si>
  <si>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</si>
  <si>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</si>
  <si>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</si>
  <si>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</si>
  <si>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</si>
  <si>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</si>
  <si>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</si>
  <si>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</si>
  <si>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</si>
  <si>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</si>
  <si>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</si>
  <si>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</si>
  <si>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</si>
  <si>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</si>
  <si>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</si>
  <si>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</si>
  <si>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</si>
  <si>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</si>
  <si>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</si>
  <si>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</si>
  <si>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</si>
  <si>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</si>
  <si>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</si>
  <si>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</si>
  <si>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</si>
  <si>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</si>
  <si>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</si>
  <si>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</si>
  <si>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</si>
  <si>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</si>
  <si>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</si>
  <si>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</si>
  <si>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</si>
  <si>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</si>
  <si>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</si>
  <si>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</si>
  <si>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</si>
  <si>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</si>
  <si>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</si>
  <si>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</si>
  <si>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</si>
  <si>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</si>
  <si>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</si>
  <si>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</si>
  <si>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</si>
  <si>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</si>
  <si>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</si>
  <si>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</si>
  <si>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</si>
  <si>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</si>
  <si>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</si>
  <si>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</si>
  <si>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</si>
  <si>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</si>
  <si>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</si>
  <si>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</si>
  <si>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</si>
  <si>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</si>
  <si>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</si>
  <si>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</si>
  <si>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</si>
  <si>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</si>
  <si>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</si>
  <si>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</si>
  <si>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</si>
  <si>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</si>
  <si>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</si>
  <si>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</si>
  <si>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</si>
  <si>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</si>
  <si>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</si>
  <si>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</si>
  <si>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</si>
  <si>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</si>
  <si>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</si>
  <si>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</si>
  <si>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</si>
  <si>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</si>
  <si>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</si>
  <si>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</si>
  <si>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</si>
  <si>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</si>
  <si>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</si>
  <si>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</si>
  <si>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</si>
  <si>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</si>
  <si>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</si>
  <si>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</si>
  <si>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</si>
  <si>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</si>
  <si>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</si>
  <si>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</si>
  <si>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</si>
  <si>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</si>
  <si>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</si>
  <si>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</si>
  <si>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</si>
  <si>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</si>
  <si>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</si>
  <si>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</si>
  <si>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</si>
  <si>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</si>
  <si>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</si>
  <si>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</si>
  <si>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</si>
  <si>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</si>
  <si>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</si>
  <si>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</si>
  <si>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</si>
  <si>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</si>
  <si>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</si>
  <si>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</si>
  <si>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</si>
  <si>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</si>
  <si>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</si>
  <si>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</si>
  <si>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</si>
  <si>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</si>
  <si>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</si>
  <si>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</si>
  <si>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</si>
  <si>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</si>
  <si>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</si>
  <si>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</si>
  <si>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</si>
  <si>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</si>
  <si>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</si>
  <si>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</si>
  <si>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</si>
  <si>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</si>
  <si>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</si>
  <si>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</si>
  <si>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</si>
  <si>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</si>
  <si>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</si>
  <si>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</si>
  <si>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</si>
  <si>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</si>
  <si>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</si>
  <si>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</si>
  <si>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</si>
  <si>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</si>
  <si>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</si>
  <si>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</si>
  <si>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</si>
  <si>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</si>
  <si>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</si>
  <si>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</si>
  <si>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</si>
  <si>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</si>
  <si>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</si>
  <si>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</si>
  <si>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</si>
  <si>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</si>
  <si>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</si>
  <si>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</si>
  <si>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</si>
  <si>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</si>
  <si>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</si>
  <si>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</si>
  <si>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</si>
  <si>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</si>
  <si>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</si>
  <si>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</si>
  <si>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</si>
  <si>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</si>
  <si>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</si>
  <si>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</si>
  <si>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</si>
  <si>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</si>
  <si>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</si>
  <si>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</si>
  <si>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</si>
  <si>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</si>
  <si>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</si>
  <si>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</si>
  <si>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</si>
  <si>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</si>
  <si>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</si>
  <si>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</si>
  <si>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</si>
  <si>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</si>
  <si>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</si>
  <si>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</si>
  <si>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</si>
  <si>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</si>
  <si>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</si>
  <si>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</si>
  <si>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</si>
  <si>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</si>
  <si>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</si>
  <si>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</si>
  <si>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</si>
  <si>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</si>
  <si>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</si>
  <si>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</si>
  <si>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</si>
  <si>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</si>
  <si>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</si>
  <si>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</si>
  <si>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</si>
  <si>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</si>
  <si>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</si>
  <si>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</si>
  <si>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</si>
  <si>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</si>
  <si>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</si>
  <si>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</si>
  <si>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</si>
  <si>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</si>
  <si>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</si>
  <si>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</si>
  <si>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</si>
  <si>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</si>
  <si>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</si>
  <si>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</si>
  <si>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</si>
  <si>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</si>
  <si>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</si>
  <si>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</si>
  <si>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</si>
  <si>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</si>
  <si>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</si>
  <si>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</si>
  <si>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</si>
  <si>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</si>
  <si>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</si>
  <si>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</si>
  <si>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</si>
  <si>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</si>
  <si>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</si>
  <si>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</si>
  <si>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</si>
  <si>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</si>
  <si>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</si>
  <si>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</si>
  <si>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</si>
  <si>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</si>
  <si>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</si>
  <si>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</si>
  <si>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</si>
  <si>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</si>
  <si>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</si>
  <si>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</si>
  <si>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</si>
  <si>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</si>
  <si>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</si>
  <si>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</si>
  <si>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</si>
  <si>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</si>
  <si>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</si>
  <si>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</si>
  <si>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</si>
  <si>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</si>
  <si>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</si>
  <si>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</si>
  <si>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</si>
  <si>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</si>
  <si>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</si>
  <si>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</si>
  <si>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</si>
  <si>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</si>
  <si>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</si>
  <si>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</si>
  <si>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</si>
  <si>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</si>
  <si>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</si>
  <si>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</si>
  <si>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</si>
  <si>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</si>
  <si>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</si>
  <si>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</si>
  <si>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</si>
  <si>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</si>
  <si>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</si>
  <si>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</si>
  <si>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</si>
  <si>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</si>
  <si>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</si>
  <si>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</si>
  <si>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</si>
  <si>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</si>
  <si>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</si>
  <si>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</si>
  <si>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</si>
  <si>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</si>
  <si>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</si>
  <si>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</si>
  <si>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</si>
  <si>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</si>
  <si>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</si>
  <si>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</si>
  <si>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</si>
  <si>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</si>
  <si>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</si>
  <si>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</si>
  <si>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</si>
  <si>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</si>
  <si>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</si>
  <si>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</si>
  <si>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</si>
  <si>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</si>
  <si>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</si>
  <si>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</si>
  <si>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</si>
  <si>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</si>
  <si>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</si>
  <si>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</si>
  <si>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</si>
  <si>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</si>
  <si>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</si>
  <si>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</si>
  <si>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</si>
  <si>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</si>
  <si>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</si>
  <si>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</si>
  <si>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</si>
  <si>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</si>
  <si>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</si>
  <si>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</si>
  <si>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</si>
  <si>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</si>
  <si>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</si>
  <si>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</si>
  <si>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</si>
  <si>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</si>
  <si>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</si>
  <si>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</si>
  <si>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</si>
  <si>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</si>
  <si>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</si>
  <si>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</si>
  <si>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</si>
  <si>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</si>
  <si>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</si>
  <si>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</si>
  <si>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</si>
  <si>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</si>
  <si>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</si>
  <si>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</si>
  <si>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</si>
  <si>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</si>
  <si>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</si>
  <si>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</si>
  <si>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</si>
  <si>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</si>
  <si>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</si>
  <si>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</si>
  <si>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</si>
  <si>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</si>
  <si>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</si>
  <si>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</si>
  <si>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</si>
  <si>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</si>
  <si>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</si>
  <si>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</si>
  <si>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</si>
  <si>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</si>
  <si>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</si>
  <si>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</si>
  <si>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</si>
  <si>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</si>
  <si>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</si>
  <si>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</si>
  <si>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</si>
  <si>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</si>
  <si>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</si>
  <si>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</si>
  <si>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</si>
  <si>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</si>
  <si>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</si>
  <si>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</si>
  <si>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</si>
  <si>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</si>
  <si>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</si>
  <si>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</si>
  <si>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</si>
  <si>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</si>
  <si>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</si>
  <si>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</si>
  <si>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</si>
  <si>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</si>
  <si>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</si>
  <si>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</si>
  <si>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</si>
  <si>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</si>
  <si>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</si>
  <si>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</si>
  <si>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</si>
  <si>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</si>
  <si>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</si>
  <si>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</si>
  <si>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</si>
  <si>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</si>
  <si>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</si>
  <si>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</si>
  <si>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</si>
  <si>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</si>
  <si>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</si>
  <si>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</si>
  <si>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</si>
  <si>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</si>
  <si>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</si>
  <si>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</si>
  <si>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</si>
  <si>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</si>
  <si>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</si>
  <si>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</si>
  <si>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</si>
  <si>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</si>
  <si>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</si>
  <si>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</si>
  <si>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</si>
  <si>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</si>
  <si>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</si>
  <si>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</si>
  <si>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</si>
  <si>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</si>
  <si>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</si>
  <si>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</si>
  <si>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</si>
  <si>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</si>
  <si>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</si>
  <si>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</si>
  <si>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</si>
  <si>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</si>
  <si>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</si>
  <si>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</si>
  <si>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</si>
  <si>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</si>
  <si>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</si>
  <si>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</si>
  <si>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</si>
  <si>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</si>
  <si>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</si>
  <si>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</si>
  <si>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</si>
  <si>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</si>
  <si>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</si>
  <si>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</si>
  <si>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</si>
  <si>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</si>
  <si>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</si>
  <si>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</si>
  <si>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</si>
  <si>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</si>
  <si>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</si>
  <si>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</si>
  <si>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</si>
  <si>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</si>
  <si>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</si>
  <si>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</si>
  <si>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</si>
  <si>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</si>
  <si>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</si>
  <si>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</si>
  <si>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</si>
  <si>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</si>
  <si>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</si>
  <si>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</si>
  <si>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</si>
  <si>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</si>
  <si>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</si>
  <si>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</si>
  <si>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</si>
  <si>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</si>
  <si>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</si>
  <si>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</si>
  <si>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</si>
  <si>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</si>
  <si>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</si>
  <si>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</si>
  <si>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</si>
  <si>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</si>
  <si>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</si>
  <si>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</si>
  <si>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</si>
  <si>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</si>
  <si>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</si>
  <si>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</si>
  <si>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</si>
  <si>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</si>
  <si>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</si>
  <si>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</si>
  <si>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</si>
  <si>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</si>
  <si>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</si>
  <si>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</si>
  <si>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</si>
  <si>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</si>
  <si>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</si>
  <si>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</si>
  <si>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</si>
  <si>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</si>
  <si>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</si>
  <si>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</si>
  <si>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</si>
  <si>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</si>
  <si>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</si>
  <si>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</si>
  <si>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</si>
  <si>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</si>
  <si>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</si>
  <si>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</si>
  <si>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</si>
  <si>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</si>
  <si>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</si>
  <si>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</si>
  <si>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</si>
  <si>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</si>
  <si>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</si>
  <si>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</si>
  <si>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</si>
  <si>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</si>
  <si>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</si>
  <si>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</si>
  <si>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</si>
  <si>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</si>
  <si>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</si>
  <si>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</si>
  <si>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</si>
  <si>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</si>
  <si>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</si>
  <si>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</si>
  <si>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</si>
  <si>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</si>
  <si>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</si>
  <si>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</si>
  <si>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</si>
  <si>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</si>
  <si>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</si>
  <si>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</si>
  <si>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</si>
  <si>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</si>
  <si>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</si>
  <si>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</si>
  <si>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</si>
  <si>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</si>
  <si>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</si>
  <si>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</si>
  <si>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</si>
  <si>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</si>
  <si>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</si>
  <si>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</si>
  <si>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</si>
  <si>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</si>
  <si>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</si>
  <si>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</si>
  <si>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</si>
  <si>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</si>
  <si>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</si>
  <si>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</si>
  <si>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</si>
  <si>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</si>
  <si>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</si>
  <si>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</si>
  <si>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</si>
  <si>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</si>
  <si>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</si>
  <si>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</si>
  <si>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</si>
  <si>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</si>
  <si>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</si>
  <si>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</si>
  <si>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</si>
  <si>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</si>
  <si>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</si>
  <si>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</si>
  <si>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</si>
  <si>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</si>
  <si>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</si>
  <si>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</si>
  <si>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</si>
  <si>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</si>
  <si>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</si>
  <si>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</si>
  <si>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</si>
  <si>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</si>
  <si>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</si>
  <si>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</si>
  <si>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</si>
  <si>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</si>
  <si>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</si>
  <si>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</si>
  <si>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</si>
  <si>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</si>
  <si>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</si>
  <si>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</si>
  <si>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</si>
  <si>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</si>
  <si>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</si>
  <si>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</si>
  <si>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</si>
  <si>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</si>
  <si>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</si>
  <si>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</si>
  <si>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</si>
  <si>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</si>
  <si>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</si>
  <si>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</si>
  <si>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</si>
  <si>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</si>
  <si>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</si>
  <si>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</si>
  <si>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</si>
  <si>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</si>
  <si>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</si>
  <si>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</si>
  <si>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</si>
  <si>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</si>
  <si>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</si>
  <si>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</si>
  <si>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</si>
  <si>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</si>
  <si>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</si>
  <si>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</si>
  <si>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</si>
  <si>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</si>
  <si>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</si>
  <si>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</si>
  <si>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</si>
  <si>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</si>
  <si>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</si>
  <si>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</si>
  <si>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</si>
  <si>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</si>
  <si>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</si>
  <si>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</si>
  <si>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</si>
  <si>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</si>
  <si>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</si>
  <si>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</si>
  <si>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</si>
  <si>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</si>
  <si>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</si>
  <si>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</si>
  <si>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</si>
  <si>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</si>
  <si>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</si>
  <si>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</si>
  <si>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</si>
  <si>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</si>
  <si>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</si>
  <si>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</si>
  <si>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</si>
  <si>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</si>
  <si>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</si>
  <si>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</si>
  <si>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</si>
  <si>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</si>
  <si>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</si>
  <si>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</si>
  <si>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</si>
  <si>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</si>
  <si>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</si>
  <si>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</si>
  <si>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</si>
  <si>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</si>
  <si>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</si>
  <si>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</si>
  <si>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</si>
  <si>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</si>
  <si>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</si>
  <si>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</si>
  <si>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</si>
  <si>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</si>
  <si>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</si>
  <si>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</si>
  <si>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</si>
  <si>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</si>
  <si>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</si>
  <si>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</si>
  <si>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</si>
  <si>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</si>
  <si>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</si>
  <si>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</si>
  <si>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</si>
  <si>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</si>
  <si>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</si>
  <si>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</si>
  <si>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</si>
  <si>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</si>
  <si>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</si>
  <si>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</si>
  <si>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</si>
  <si>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</si>
  <si>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</si>
  <si>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</si>
  <si>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</si>
  <si>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</si>
  <si>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</si>
  <si>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</si>
  <si>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</si>
  <si>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</si>
  <si>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</si>
  <si>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</si>
  <si>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</si>
  <si>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</si>
  <si>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</si>
  <si>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</si>
  <si>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</si>
  <si>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</si>
  <si>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</si>
  <si>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</si>
  <si>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</si>
  <si>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</si>
  <si>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</si>
  <si>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</si>
  <si>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</si>
  <si>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</si>
  <si>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</si>
  <si>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</si>
  <si>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</si>
  <si>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</si>
  <si>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</si>
  <si>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</si>
  <si>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</si>
  <si>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</si>
  <si>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</si>
  <si>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</si>
  <si>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</si>
  <si>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</si>
  <si>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</si>
  <si>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</si>
  <si>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</si>
  <si>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</si>
  <si>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</si>
  <si>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</si>
  <si>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</si>
  <si>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</si>
  <si>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</si>
  <si>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</si>
  <si>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</si>
  <si>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</si>
  <si>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</si>
  <si>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</si>
  <si>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</si>
  <si>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</si>
  <si>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</si>
  <si>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</si>
  <si>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</si>
  <si>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</si>
  <si>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</si>
  <si>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</si>
  <si>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</si>
  <si>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</si>
  <si>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</si>
  <si>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</si>
  <si>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</si>
  <si>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</si>
  <si>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</si>
  <si>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</si>
  <si>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</si>
  <si>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</si>
  <si>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</si>
  <si>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</si>
  <si>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</si>
  <si>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</si>
  <si>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</si>
  <si>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</si>
  <si>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</si>
  <si>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</si>
  <si>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</si>
  <si>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</si>
  <si>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</si>
  <si>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</si>
  <si>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</si>
  <si>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</si>
  <si>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</si>
  <si>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</si>
  <si>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</si>
  <si>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</si>
  <si>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</si>
  <si>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</si>
  <si>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</si>
  <si>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</si>
  <si>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</si>
  <si>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</si>
  <si>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</si>
  <si>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</si>
  <si>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</si>
  <si>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</si>
  <si>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</si>
  <si>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</si>
  <si>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</si>
  <si>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</si>
  <si>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</si>
  <si>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</si>
  <si>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</si>
  <si>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</si>
  <si>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</si>
  <si>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</si>
  <si>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</si>
  <si>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</si>
  <si>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</si>
  <si>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</si>
  <si>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</si>
  <si>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</si>
  <si>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</si>
  <si>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</si>
  <si>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</si>
  <si>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</si>
  <si>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</si>
  <si>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</si>
  <si>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</si>
  <si>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</si>
  <si>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</si>
  <si>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</si>
  <si>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</si>
  <si>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</si>
  <si>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</si>
  <si>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</si>
  <si>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</si>
  <si>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</si>
  <si>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</si>
  <si>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</si>
  <si>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</si>
  <si>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</si>
  <si>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</si>
  <si>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</si>
  <si>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</si>
  <si>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</si>
  <si>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</si>
  <si>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</si>
  <si>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</si>
  <si>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</si>
  <si>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</si>
  <si>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</si>
  <si>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</si>
  <si>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</si>
  <si>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</si>
  <si>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</si>
  <si>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</si>
  <si>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</si>
  <si>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</si>
  <si>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</si>
  <si>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</si>
  <si>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</si>
  <si>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</si>
  <si>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</si>
  <si>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</si>
  <si>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</si>
  <si>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</si>
  <si>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</si>
  <si>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</si>
  <si>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</si>
  <si>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</si>
  <si>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</si>
  <si>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</si>
  <si>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</si>
  <si>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</si>
  <si>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</si>
  <si>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</si>
  <si>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</si>
  <si>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</si>
  <si>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</si>
  <si>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</si>
  <si>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</si>
  <si>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</si>
  <si>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</si>
  <si>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</si>
  <si>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</si>
  <si>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</si>
  <si>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</si>
  <si>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</si>
  <si>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</si>
  <si>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</si>
  <si>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</si>
  <si>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</si>
  <si>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</si>
  <si>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</si>
  <si>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</si>
  <si>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</si>
  <si>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</si>
  <si>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</si>
  <si>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</si>
  <si>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</si>
  <si>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</si>
  <si>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</si>
  <si>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</si>
  <si>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</si>
  <si>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</si>
  <si>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</si>
  <si>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</si>
  <si>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</si>
  <si>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</si>
  <si>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</si>
  <si>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</si>
  <si>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</si>
  <si>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</si>
  <si>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</si>
  <si>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</si>
  <si>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</si>
  <si>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</si>
  <si>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</si>
  <si>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</si>
  <si>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</si>
  <si>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</si>
  <si>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</si>
  <si>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</si>
  <si>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</si>
  <si>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</si>
  <si>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</si>
  <si>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</si>
  <si>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</si>
  <si>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</si>
  <si>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</si>
  <si>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</si>
  <si>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</si>
  <si>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</si>
  <si>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</si>
  <si>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</si>
  <si>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</si>
  <si>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</si>
  <si>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</si>
  <si>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</si>
  <si>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</si>
  <si>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</si>
  <si>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</si>
  <si>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</si>
  <si>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</si>
  <si>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</si>
  <si>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</si>
  <si>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</si>
  <si>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</si>
  <si>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</si>
  <si>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</si>
  <si>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</si>
  <si>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</si>
  <si>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</si>
  <si>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</si>
  <si>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</si>
  <si>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</si>
  <si>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</si>
  <si>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</si>
  <si>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</si>
  <si>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</si>
  <si>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</si>
  <si>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</si>
  <si>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</si>
  <si>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</si>
  <si>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</si>
  <si>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</si>
  <si>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</si>
  <si>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</si>
  <si>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</si>
  <si>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</si>
  <si>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</si>
  <si>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</si>
  <si>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</si>
  <si>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</si>
  <si>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</si>
  <si>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</si>
  <si>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</si>
  <si>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</si>
  <si>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</si>
  <si>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</si>
  <si>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</si>
  <si>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</si>
  <si>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</si>
  <si>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</si>
  <si>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</si>
  <si>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</si>
  <si>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</si>
  <si>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</si>
  <si>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</si>
  <si>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</si>
  <si>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</si>
  <si>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</si>
  <si>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</si>
  <si>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</si>
  <si>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</si>
  <si>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</si>
  <si>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</si>
  <si>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</si>
  <si>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</si>
  <si>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</si>
  <si>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</si>
  <si>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</si>
  <si>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</si>
  <si>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</si>
  <si>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</si>
  <si>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</si>
  <si>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</si>
  <si>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</si>
  <si>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</si>
  <si>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</si>
  <si>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</si>
  <si>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</si>
  <si>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</si>
  <si>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</si>
  <si>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</si>
  <si>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</si>
  <si>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</si>
  <si>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</si>
  <si>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</si>
  <si>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</si>
  <si>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</si>
  <si>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</si>
  <si>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</si>
  <si>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</si>
  <si>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</si>
  <si>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</si>
  <si>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</si>
  <si>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</si>
  <si>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</si>
  <si>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</si>
  <si>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</si>
  <si>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</si>
  <si>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</si>
  <si>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</si>
  <si>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</si>
  <si>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</si>
  <si>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</si>
  <si>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</si>
  <si>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</si>
  <si>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</si>
  <si>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</si>
  <si>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</si>
  <si>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</si>
  <si>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</si>
  <si>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</si>
  <si>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</si>
  <si>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</si>
  <si>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</si>
  <si>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</si>
  <si>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</si>
  <si>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</si>
  <si>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</si>
  <si>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</si>
  <si>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</si>
  <si>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</si>
  <si>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</si>
  <si>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</si>
  <si>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</si>
  <si>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</si>
  <si>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</si>
  <si>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</si>
  <si>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</si>
  <si>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</si>
  <si>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</si>
  <si>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</si>
  <si>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</si>
  <si>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</si>
  <si>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</si>
  <si>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</si>
  <si>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</si>
  <si>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</si>
  <si>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</si>
  <si>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</si>
  <si>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</si>
  <si>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</si>
  <si>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</si>
  <si>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</si>
  <si>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</si>
  <si>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</si>
  <si>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</si>
  <si>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</si>
  <si>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</si>
  <si>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</si>
  <si>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</si>
  <si>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</si>
  <si>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</si>
  <si>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</si>
  <si>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</si>
  <si>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</si>
  <si>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</si>
  <si>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</si>
  <si>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</si>
  <si>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</si>
  <si>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</si>
  <si>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</si>
  <si>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</si>
  <si>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</si>
  <si>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</si>
  <si>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</si>
  <si>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</si>
  <si>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</si>
  <si>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</si>
  <si>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</si>
  <si>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</si>
  <si>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</si>
  <si>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</si>
  <si>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</si>
  <si>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</si>
  <si>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</si>
  <si>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</si>
  <si>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</si>
  <si>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</si>
  <si>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</si>
  <si>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</si>
  <si>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</si>
  <si>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</si>
  <si>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</si>
  <si>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</si>
  <si>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</si>
  <si>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</si>
  <si>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</si>
  <si>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</si>
  <si>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</si>
  <si>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</si>
  <si>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</si>
  <si>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</si>
  <si>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</si>
  <si>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</si>
  <si>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</si>
  <si>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</si>
  <si>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</si>
  <si>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</si>
  <si>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</si>
  <si>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</si>
  <si>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</si>
  <si>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</si>
  <si>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</si>
  <si>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</si>
  <si>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</si>
  <si>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</si>
  <si>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</si>
  <si>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</si>
  <si>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</si>
  <si>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</si>
  <si>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</si>
  <si>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</si>
  <si>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</si>
  <si>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</si>
  <si>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</si>
  <si>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</si>
  <si>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</si>
  <si>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</si>
  <si>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</si>
  <si>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</si>
  <si>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</si>
  <si>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</si>
  <si>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</si>
  <si>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</si>
  <si>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</si>
  <si>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</si>
  <si>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</si>
  <si>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</si>
  <si>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</si>
  <si>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</si>
  <si>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</si>
  <si>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</si>
  <si>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</si>
  <si>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</si>
  <si>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</si>
  <si>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</si>
  <si>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</si>
  <si>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</si>
  <si>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</si>
  <si>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</si>
  <si>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</si>
  <si>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</si>
  <si>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</si>
  <si>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</si>
  <si>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</si>
  <si>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</si>
  <si>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</si>
  <si>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</si>
  <si>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</si>
  <si>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</si>
  <si>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</si>
  <si>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</si>
  <si>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</si>
  <si>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</si>
  <si>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</si>
  <si>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</si>
  <si>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</si>
  <si>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</si>
  <si>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</si>
  <si>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</si>
  <si>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</si>
  <si>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</si>
  <si>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</si>
  <si>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</si>
  <si>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</si>
  <si>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</si>
  <si>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</si>
  <si>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</si>
  <si>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</si>
  <si>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</si>
  <si>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</si>
  <si>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</si>
  <si>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</si>
  <si>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</si>
  <si>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</si>
  <si>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</si>
  <si>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</si>
  <si>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</si>
  <si>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</si>
  <si>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</si>
  <si>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</si>
  <si>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</si>
  <si>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</si>
  <si>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</si>
  <si>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</si>
  <si>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</si>
  <si>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</si>
  <si>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</si>
  <si>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</si>
  <si>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</si>
  <si>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</si>
  <si>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</si>
  <si>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</si>
  <si>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</si>
  <si>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</si>
  <si>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</si>
  <si>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</si>
  <si>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</si>
  <si>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</si>
  <si>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</si>
  <si>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</si>
  <si>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</si>
  <si>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</si>
  <si>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</si>
  <si>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</si>
  <si>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</si>
  <si>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</si>
  <si>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</si>
  <si>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</si>
  <si>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</si>
  <si>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</si>
  <si>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</si>
  <si>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</si>
  <si>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</si>
  <si>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</si>
  <si>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</si>
  <si>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</si>
  <si>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</si>
  <si>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</si>
  <si>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</si>
  <si>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</si>
  <si>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</si>
  <si>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</si>
  <si>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</si>
  <si>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</si>
  <si>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</si>
  <si>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</si>
  <si>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</si>
  <si>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</si>
  <si>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</si>
  <si>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</si>
  <si>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</si>
  <si>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</si>
  <si>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</si>
  <si>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</si>
  <si>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</si>
  <si>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</si>
  <si>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</si>
  <si>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</si>
  <si>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</si>
  <si>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</si>
  <si>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</si>
  <si>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</si>
  <si>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</si>
  <si>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</si>
  <si>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</si>
  <si>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</si>
  <si>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</si>
  <si>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</si>
  <si>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</si>
  <si>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</si>
  <si>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</si>
  <si>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</si>
  <si>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</si>
  <si>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</si>
  <si>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</si>
  <si>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</si>
  <si>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</si>
  <si>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</si>
  <si>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</si>
  <si>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</si>
  <si>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</si>
  <si>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</si>
  <si>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</si>
  <si>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</si>
  <si>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</si>
  <si>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</si>
  <si>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</si>
  <si>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</si>
  <si>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</si>
  <si>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</si>
  <si>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</si>
  <si>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</si>
  <si>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</si>
  <si>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</si>
  <si>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</si>
  <si>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</si>
  <si>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</si>
  <si>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</si>
  <si>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</si>
  <si>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</si>
  <si>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</si>
  <si>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</si>
  <si>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</si>
  <si>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</si>
  <si>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</si>
  <si>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</si>
  <si>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</si>
  <si>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</si>
  <si>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</si>
  <si>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</si>
  <si>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</si>
  <si>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</si>
  <si>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</si>
  <si>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</si>
  <si>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</si>
  <si>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</si>
  <si>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</si>
  <si>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</si>
  <si>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</si>
  <si>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</si>
  <si>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</si>
  <si>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</si>
  <si>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</si>
  <si>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</si>
  <si>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</si>
  <si>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</si>
  <si>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</si>
  <si>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</si>
  <si>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</si>
  <si>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</si>
  <si>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</si>
  <si>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</si>
  <si>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</si>
  <si>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</si>
  <si>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</si>
  <si>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</si>
  <si>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</si>
  <si>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</si>
  <si>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</si>
  <si>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</si>
  <si>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</si>
  <si>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</si>
  <si>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</si>
  <si>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</si>
  <si>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</si>
  <si>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</si>
  <si>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</si>
  <si>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</si>
  <si>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</si>
  <si>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</si>
  <si>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</si>
  <si>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</si>
  <si>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</si>
  <si>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</si>
  <si>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</si>
  <si>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</si>
  <si>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</si>
  <si>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</si>
  <si>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</si>
  <si>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</si>
  <si>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</si>
  <si>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</si>
  <si>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</si>
  <si>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</si>
  <si>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</si>
  <si>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</si>
  <si>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</si>
  <si>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</si>
  <si>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</si>
  <si>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</si>
  <si>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</si>
  <si>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</si>
  <si>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</si>
  <si>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</si>
  <si>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</si>
  <si>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</si>
  <si>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</si>
  <si>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</si>
  <si>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</si>
  <si>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</si>
  <si>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</si>
  <si>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</si>
  <si>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</si>
  <si>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</si>
  <si>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</si>
  <si>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</si>
  <si>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</si>
  <si>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</si>
  <si>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</si>
  <si>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</si>
  <si>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</si>
  <si>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</si>
  <si>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</si>
  <si>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</si>
  <si>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</si>
  <si>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</si>
  <si>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</si>
  <si>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</si>
  <si>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</si>
  <si>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</si>
  <si>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</si>
  <si>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</si>
  <si>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</si>
  <si>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</si>
  <si>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</si>
  <si>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</si>
  <si>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</si>
  <si>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</si>
  <si>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</si>
  <si>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</si>
  <si>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</si>
  <si>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</si>
  <si>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</si>
  <si>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</si>
  <si>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</si>
  <si>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</si>
  <si>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</si>
  <si>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</si>
  <si>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</si>
  <si>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</si>
  <si>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</si>
  <si>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</si>
  <si>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</si>
  <si>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</si>
  <si>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</si>
  <si>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</si>
  <si>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</si>
  <si>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</si>
  <si>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</si>
  <si>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</si>
  <si>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</si>
  <si>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</si>
  <si>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</si>
  <si>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</si>
  <si>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</si>
  <si>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</si>
  <si>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</si>
  <si>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</si>
  <si>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</si>
  <si>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</si>
  <si>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</si>
  <si>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</si>
  <si>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</si>
  <si>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</si>
  <si>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</si>
  <si>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</si>
  <si>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</si>
  <si>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</si>
  <si>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</si>
  <si>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</si>
  <si>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</si>
  <si>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</si>
  <si>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</si>
  <si>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</si>
  <si>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</si>
  <si>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</si>
  <si>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</si>
  <si>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</si>
  <si>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</si>
  <si>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</si>
  <si>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</si>
  <si>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</si>
  <si>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</si>
  <si>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</si>
  <si>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</si>
  <si>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</si>
  <si>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</si>
  <si>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</si>
  <si>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</si>
  <si>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</si>
  <si>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</si>
  <si>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</si>
  <si>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</si>
  <si>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</si>
  <si>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</si>
  <si>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</si>
  <si>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</si>
  <si>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</si>
  <si>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</si>
  <si>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</si>
  <si>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</si>
  <si>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</si>
  <si>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</si>
  <si>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</si>
  <si>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</si>
  <si>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</si>
  <si>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</si>
  <si>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</si>
  <si>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</si>
  <si>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</si>
  <si>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</si>
  <si>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</si>
  <si>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</si>
  <si>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</si>
  <si>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</si>
  <si>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</si>
  <si>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</si>
  <si>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</si>
  <si>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</si>
  <si>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</si>
  <si>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</si>
  <si>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</si>
  <si>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</si>
  <si>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</si>
  <si>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</si>
  <si>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</si>
  <si>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</si>
  <si>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</si>
  <si>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</si>
  <si>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</si>
  <si>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</si>
  <si>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</si>
  <si>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</si>
  <si>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</si>
  <si>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</si>
  <si>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</si>
  <si>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</si>
  <si>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</si>
  <si>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</si>
  <si>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</si>
  <si>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</si>
  <si>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</si>
  <si>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</si>
  <si>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</si>
  <si>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</si>
  <si>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</si>
  <si>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</si>
  <si>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</si>
  <si>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</si>
  <si>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</si>
  <si>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</si>
  <si>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</si>
  <si>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</si>
  <si>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</si>
  <si>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</si>
  <si>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</si>
  <si>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</si>
  <si>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</si>
  <si>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</si>
  <si>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</si>
  <si>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</si>
  <si>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</si>
  <si>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</si>
  <si>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</si>
  <si>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</si>
  <si>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</si>
  <si>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</si>
  <si>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</si>
  <si>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</si>
  <si>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</si>
  <si>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</si>
  <si>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</si>
  <si>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</si>
  <si>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</si>
  <si>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</si>
  <si>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</si>
  <si>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</si>
  <si>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</si>
  <si>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</si>
  <si>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</si>
  <si>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</si>
  <si>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</si>
  <si>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</si>
  <si>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</si>
  <si>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</si>
  <si>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</si>
  <si>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</si>
  <si>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</si>
  <si>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</si>
  <si>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</si>
  <si>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</si>
  <si>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</si>
  <si>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</si>
  <si>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</si>
  <si>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</si>
  <si>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</si>
  <si>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</si>
  <si>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</si>
  <si>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</si>
  <si>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</si>
  <si>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</si>
  <si>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</si>
  <si>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</si>
  <si>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</si>
  <si>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</si>
  <si>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</si>
  <si>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</si>
  <si>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</si>
  <si>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</si>
  <si>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</si>
  <si>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</si>
  <si>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</si>
  <si>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</si>
  <si>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</si>
  <si>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</si>
  <si>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</si>
  <si>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</si>
  <si>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</si>
  <si>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</si>
  <si>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</si>
  <si>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</si>
  <si>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</si>
  <si>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</si>
  <si>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</si>
  <si>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</si>
  <si>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</si>
  <si>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</si>
  <si>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</si>
  <si>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</si>
  <si>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</si>
  <si>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</si>
  <si>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</si>
  <si>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</si>
  <si>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</si>
  <si>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</si>
  <si>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</si>
  <si>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</si>
  <si>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</si>
  <si>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</si>
  <si>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</si>
  <si>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</si>
  <si>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</si>
  <si>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</si>
  <si>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</si>
  <si>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</si>
  <si>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</si>
  <si>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</si>
  <si>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</si>
  <si>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</si>
  <si>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</si>
  <si>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</si>
  <si>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</si>
  <si>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</si>
  <si>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</si>
  <si>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</si>
  <si>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</si>
  <si>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</si>
  <si>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</si>
  <si>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</si>
  <si>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</si>
  <si>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</si>
  <si>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</si>
  <si>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</si>
  <si>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</si>
  <si>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</si>
  <si>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</si>
  <si>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</si>
  <si>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</si>
  <si>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</si>
  <si>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</si>
  <si>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</si>
  <si>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</si>
  <si>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</si>
  <si>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</si>
  <si>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</si>
  <si>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</si>
  <si>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</si>
  <si>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</si>
  <si>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</si>
  <si>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</si>
  <si>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</si>
  <si>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</si>
  <si>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</si>
  <si>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</si>
  <si>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</si>
  <si>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</si>
  <si>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</si>
  <si>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</si>
  <si>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</si>
  <si>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</si>
  <si>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</si>
  <si>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</si>
  <si>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</si>
  <si>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</si>
  <si>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</si>
  <si>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</si>
  <si>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</si>
  <si>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</si>
  <si>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</si>
  <si>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</si>
  <si>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</si>
  <si>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</si>
  <si>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</si>
  <si>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</si>
  <si>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</si>
  <si>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</si>
  <si>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</si>
  <si>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</si>
  <si>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</si>
  <si>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</si>
  <si>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</si>
  <si>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</si>
  <si>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</si>
  <si>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</si>
  <si>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</si>
  <si>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</si>
  <si>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</si>
  <si>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</si>
  <si>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</si>
  <si>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</si>
  <si>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</si>
  <si>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</si>
  <si>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</si>
  <si>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</si>
  <si>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</si>
  <si>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</si>
  <si>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</si>
  <si>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</si>
  <si>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</si>
  <si>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</si>
  <si>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</si>
  <si>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</si>
  <si>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</si>
  <si>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</si>
  <si>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</si>
  <si>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</si>
  <si>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</si>
  <si>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</si>
  <si>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</si>
  <si>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</si>
  <si>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</si>
  <si>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</si>
  <si>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</si>
  <si>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</si>
  <si>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</si>
  <si>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</si>
  <si>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</si>
  <si>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</si>
  <si>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</si>
  <si>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</si>
  <si>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</si>
  <si>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</si>
  <si>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</si>
  <si>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</si>
  <si>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</si>
  <si>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</si>
  <si>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</si>
  <si>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</si>
  <si>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</si>
  <si>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</si>
  <si>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</si>
  <si>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</si>
  <si>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</si>
  <si>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</si>
  <si>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</si>
  <si>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</si>
  <si>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</si>
  <si>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</si>
  <si>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</si>
  <si>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</si>
  <si>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</si>
  <si>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</si>
  <si>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</si>
  <si>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</si>
  <si>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</si>
  <si>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</si>
  <si>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</si>
  <si>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</si>
  <si>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</si>
  <si>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</si>
  <si>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</si>
  <si>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</si>
  <si>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</si>
  <si>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</si>
  <si>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</si>
  <si>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</si>
  <si>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</si>
  <si>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</si>
  <si>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</si>
  <si>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</si>
  <si>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</si>
  <si>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</si>
  <si>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</si>
  <si>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</si>
  <si>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</si>
  <si>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</si>
  <si>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</si>
  <si>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</si>
  <si>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</si>
  <si>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</si>
  <si>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</si>
  <si>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</si>
  <si>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</si>
  <si>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</si>
  <si>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</si>
  <si>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</si>
  <si>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</si>
  <si>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</si>
  <si>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</si>
  <si>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</si>
  <si>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</si>
  <si>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</si>
  <si>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</si>
  <si>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</si>
  <si>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</si>
  <si>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</si>
  <si>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</si>
  <si>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</si>
  <si>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</si>
  <si>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</si>
  <si>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</si>
  <si>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</si>
  <si>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</si>
  <si>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</si>
  <si>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</si>
  <si>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</si>
  <si>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</si>
  <si>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</si>
  <si>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</si>
  <si>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</si>
  <si>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</si>
  <si>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</si>
  <si>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</si>
  <si>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</si>
  <si>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</si>
  <si>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</si>
  <si>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</si>
  <si>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</si>
  <si>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</si>
  <si>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</si>
  <si>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</si>
  <si>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</si>
  <si>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</si>
  <si>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</si>
  <si>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</si>
  <si>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</si>
  <si>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</si>
  <si>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</si>
  <si>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</si>
  <si>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</si>
  <si>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</si>
  <si>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</si>
  <si>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</si>
  <si>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</si>
  <si>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</si>
  <si>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</si>
  <si>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</si>
  <si>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</si>
  <si>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</si>
  <si>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</si>
  <si>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</si>
  <si>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</si>
  <si>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</si>
  <si>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</si>
  <si>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</si>
  <si>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</si>
  <si>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</si>
  <si>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</si>
  <si>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</si>
  <si>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</si>
  <si>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</si>
  <si>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</si>
  <si>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</si>
  <si>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</si>
  <si>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</si>
  <si>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</si>
  <si>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</si>
  <si>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</si>
  <si>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</si>
  <si>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</si>
  <si>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</si>
  <si>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</si>
  <si>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</si>
  <si>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</si>
  <si>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</si>
  <si>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</si>
  <si>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</si>
  <si>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</si>
  <si>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</si>
  <si>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</si>
  <si>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</si>
  <si>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</si>
  <si>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</si>
  <si>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</si>
  <si>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</si>
  <si>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</si>
  <si>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</si>
  <si>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</si>
  <si>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</si>
  <si>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</si>
  <si>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</si>
  <si>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</si>
  <si>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</si>
  <si>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</si>
  <si>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</si>
  <si>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</si>
  <si>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</si>
  <si>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</si>
  <si>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</si>
  <si>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</si>
  <si>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</si>
  <si>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</si>
  <si>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</si>
  <si>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</si>
  <si>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</si>
  <si>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</si>
  <si>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</si>
  <si>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</si>
  <si>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</si>
  <si>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</si>
  <si>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</si>
  <si>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</si>
  <si>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</si>
  <si>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</si>
  <si>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</si>
  <si>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</si>
  <si>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</si>
  <si>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</si>
  <si>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</si>
  <si>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</si>
  <si>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</si>
  <si>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</si>
  <si>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</si>
  <si>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</si>
  <si>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</si>
  <si>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</si>
  <si>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</si>
  <si>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</si>
  <si>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</si>
  <si>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</si>
  <si>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</si>
  <si>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</si>
  <si>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</si>
  <si>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</si>
  <si>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</si>
  <si>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</si>
  <si>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</si>
  <si>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</si>
  <si>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</si>
  <si>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</si>
  <si>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</si>
  <si>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</si>
  <si>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</si>
  <si>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</si>
  <si>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</si>
  <si>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</si>
  <si>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</si>
  <si>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</si>
  <si>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</si>
  <si>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</si>
  <si>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</si>
  <si>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</si>
  <si>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</si>
  <si>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</si>
  <si>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</si>
  <si>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</si>
  <si>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</si>
  <si>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</si>
  <si>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</si>
  <si>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</si>
  <si>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</si>
  <si>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</si>
  <si>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</si>
  <si>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</si>
  <si>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</si>
  <si>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</si>
  <si>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</si>
  <si>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</si>
  <si>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</si>
  <si>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</si>
  <si>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</si>
  <si>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</si>
  <si>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</si>
  <si>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</si>
  <si>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</si>
  <si>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</si>
  <si>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</si>
  <si>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</si>
  <si>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</si>
  <si>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</si>
  <si>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</si>
  <si>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</si>
  <si>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</si>
  <si>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</si>
  <si>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</si>
  <si>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</si>
  <si>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</si>
  <si>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</si>
  <si>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</si>
  <si>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</si>
  <si>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</si>
  <si>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</si>
  <si>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</si>
  <si>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</si>
  <si>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</si>
  <si>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</si>
  <si>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</si>
  <si>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</si>
  <si>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</si>
  <si>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</si>
  <si>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</si>
  <si>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</si>
  <si>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</si>
  <si>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</si>
  <si>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</si>
  <si>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</si>
  <si>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</si>
  <si>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</si>
  <si>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</si>
  <si>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</si>
  <si>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</si>
  <si>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</si>
  <si>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</si>
  <si>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</si>
  <si>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</si>
  <si>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</si>
  <si>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</si>
  <si>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</si>
  <si>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</si>
  <si>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</si>
  <si>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</si>
  <si>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</si>
  <si>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</si>
  <si>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</si>
  <si>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</si>
  <si>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</si>
  <si>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</si>
  <si>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</si>
  <si>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</si>
  <si>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</si>
  <si>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</si>
  <si>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</si>
  <si>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</si>
  <si>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</si>
  <si>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</si>
  <si>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</si>
  <si>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</si>
  <si>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</si>
  <si>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</si>
  <si>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</si>
  <si>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</si>
  <si>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</si>
  <si>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</si>
  <si>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</si>
  <si>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</si>
  <si>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</si>
  <si>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</si>
  <si>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</si>
  <si>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</si>
  <si>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</si>
  <si>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</si>
  <si>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</si>
  <si>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</si>
  <si>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</si>
  <si>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</si>
  <si>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</si>
  <si>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</si>
  <si>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</si>
  <si>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</si>
  <si>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</si>
  <si>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</si>
  <si>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</si>
  <si>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</si>
  <si>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</si>
  <si>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</si>
  <si>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</si>
  <si>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</si>
  <si>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</si>
  <si>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</si>
  <si>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</si>
  <si>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</si>
  <si>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</si>
  <si>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</si>
  <si>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</si>
  <si>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</si>
  <si>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</si>
  <si>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</si>
  <si>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</si>
  <si>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</si>
  <si>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</si>
  <si>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</si>
  <si>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</si>
  <si>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</si>
  <si>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</si>
  <si>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</si>
  <si>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</si>
  <si>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</si>
  <si>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</si>
  <si>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</si>
  <si>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</si>
  <si>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</si>
  <si>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</si>
  <si>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</si>
  <si>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</si>
  <si>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</si>
  <si>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</si>
  <si>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</si>
  <si>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</si>
  <si>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</si>
  <si>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</si>
  <si>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</si>
  <si>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</si>
  <si>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</si>
  <si>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</si>
  <si>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</si>
  <si>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</si>
  <si>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</si>
  <si>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</si>
  <si>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</si>
  <si>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</si>
  <si>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</si>
  <si>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</si>
  <si>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</si>
  <si>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</si>
  <si>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</si>
  <si>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</si>
  <si>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</si>
  <si>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</si>
  <si>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</si>
  <si>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</si>
  <si>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</si>
  <si>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</si>
  <si>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</si>
  <si>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</si>
  <si>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</si>
  <si>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</si>
  <si>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</si>
  <si>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</si>
  <si>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</si>
  <si>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</si>
  <si>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</si>
  <si>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</si>
  <si>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</si>
  <si>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</si>
  <si>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</si>
  <si>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</si>
  <si>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</si>
  <si>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</si>
  <si>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</si>
  <si>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</si>
  <si>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</si>
  <si>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</si>
  <si>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</si>
  <si>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</si>
  <si>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</si>
  <si>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</si>
  <si>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</si>
  <si>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</si>
  <si>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</si>
  <si>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</si>
  <si>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</si>
  <si>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</si>
  <si>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</si>
  <si>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</si>
  <si>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</si>
  <si>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</si>
  <si>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</si>
  <si>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</si>
  <si>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</si>
  <si>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</si>
  <si>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</si>
  <si>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</si>
  <si>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</si>
  <si>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</si>
  <si>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</si>
  <si>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</si>
  <si>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</si>
  <si>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</si>
  <si>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</si>
  <si>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</si>
  <si>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</si>
  <si>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</si>
  <si>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</si>
  <si>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</si>
  <si>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</si>
  <si>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</si>
  <si>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</si>
  <si>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</si>
  <si>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</si>
  <si>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</si>
  <si>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</si>
  <si>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</si>
  <si>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</si>
  <si>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</si>
  <si>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</si>
  <si>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</si>
  <si>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</si>
  <si>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</si>
  <si>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</si>
  <si>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</si>
  <si>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</si>
  <si>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</si>
  <si>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</si>
  <si>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</si>
  <si>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</si>
  <si>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</si>
  <si>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</si>
  <si>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</si>
  <si>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</si>
  <si>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</si>
  <si>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</si>
  <si>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</si>
  <si>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</si>
  <si>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</si>
  <si>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</si>
  <si>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</si>
  <si>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</si>
  <si>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</si>
  <si>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</si>
  <si>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</si>
  <si>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</si>
  <si>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</si>
  <si>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</si>
  <si>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</si>
  <si>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</si>
  <si>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</si>
  <si>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</si>
  <si>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</si>
  <si>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</si>
  <si>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</si>
  <si>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</si>
  <si>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</si>
  <si>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</si>
  <si>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</si>
  <si>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</si>
  <si>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</si>
  <si>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</si>
  <si>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</si>
  <si>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</si>
  <si>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</si>
  <si>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</si>
  <si>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</si>
  <si>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</si>
  <si>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</si>
  <si>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</si>
  <si>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</si>
  <si>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</si>
  <si>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</si>
  <si>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</si>
  <si>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</si>
  <si>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</si>
  <si>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</si>
  <si>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</si>
  <si>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</si>
  <si>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</si>
  <si>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</si>
  <si>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</si>
  <si>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</si>
  <si>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</si>
  <si>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</si>
  <si>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</si>
  <si>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</si>
  <si>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</si>
  <si>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</si>
  <si>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</si>
  <si>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</si>
  <si>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</si>
  <si>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</si>
  <si>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</si>
  <si>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</si>
  <si>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</si>
  <si>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</si>
  <si>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</si>
  <si>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</si>
  <si>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</si>
  <si>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</si>
  <si>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</si>
  <si>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</si>
  <si>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</si>
  <si>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</si>
  <si>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</si>
  <si>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</si>
  <si>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</si>
  <si>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</si>
  <si>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</si>
  <si>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</si>
  <si>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</si>
  <si>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</si>
  <si>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</si>
  <si>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</si>
  <si>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</si>
  <si>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</si>
  <si>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</si>
  <si>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</si>
  <si>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</si>
  <si>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</si>
  <si>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</si>
  <si>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</si>
  <si>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</si>
  <si>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</si>
  <si>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</si>
  <si>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</si>
  <si>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</si>
  <si>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</si>
  <si>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</si>
  <si>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</si>
  <si>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</si>
  <si>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</si>
  <si>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</si>
  <si>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</si>
  <si>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</si>
  <si>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</si>
  <si>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</si>
  <si>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</si>
  <si>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</si>
  <si>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</si>
  <si>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</si>
  <si>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</si>
  <si>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</si>
  <si>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</si>
  <si>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</si>
  <si>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</si>
  <si>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</si>
  <si>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</si>
  <si>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</si>
  <si>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</si>
  <si>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</si>
  <si>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</si>
  <si>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</si>
  <si>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</si>
  <si>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</si>
  <si>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</si>
  <si>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</si>
  <si>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</si>
  <si>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</si>
  <si>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</si>
  <si>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</si>
  <si>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</si>
  <si>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</si>
  <si>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</si>
  <si>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</si>
  <si>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</si>
  <si>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</si>
  <si>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</si>
  <si>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</si>
  <si>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</si>
  <si>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</si>
  <si>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</si>
  <si>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</si>
  <si>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</si>
  <si>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</si>
  <si>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</si>
  <si>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</si>
  <si>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</si>
  <si>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</si>
  <si>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</si>
  <si>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</si>
  <si>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</si>
  <si>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</si>
  <si>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</si>
  <si>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</si>
  <si>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</si>
  <si>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</si>
  <si>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</si>
  <si>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</si>
  <si>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</si>
  <si>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</si>
  <si>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</si>
  <si>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</si>
  <si>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</si>
  <si>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</si>
  <si>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</si>
  <si>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</si>
  <si>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</si>
  <si>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</si>
  <si>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</si>
  <si>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</si>
  <si>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</si>
  <si>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</si>
  <si>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</si>
  <si>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</si>
  <si>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</si>
  <si>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</si>
  <si>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</si>
  <si>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</si>
  <si>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</si>
  <si>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</si>
  <si>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</si>
  <si>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</si>
  <si>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</si>
  <si>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</si>
  <si>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</si>
  <si>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</si>
  <si>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</si>
  <si>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</si>
  <si>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</si>
  <si>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</si>
  <si>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</si>
  <si>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</si>
  <si>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</si>
  <si>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</si>
  <si>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</si>
  <si>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</si>
  <si>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</si>
  <si>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</si>
  <si>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</si>
  <si>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</si>
  <si>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</si>
  <si>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</si>
  <si>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</si>
  <si>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</si>
  <si>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</si>
  <si>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</si>
  <si>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</si>
  <si>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</si>
  <si>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</si>
  <si>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</si>
  <si>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</si>
  <si>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</si>
  <si>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</si>
  <si>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</si>
  <si>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</si>
  <si>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</si>
  <si>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</si>
  <si>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</si>
  <si>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</si>
  <si>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</si>
  <si>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</si>
  <si>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</si>
  <si>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</si>
  <si>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</si>
  <si>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</si>
  <si>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</si>
  <si>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</si>
  <si>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</si>
  <si>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</si>
  <si>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</si>
  <si>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</si>
  <si>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</si>
  <si>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</si>
  <si>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</si>
  <si>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</si>
  <si>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</si>
  <si>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</si>
  <si>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</si>
  <si>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</si>
  <si>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</si>
  <si>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</si>
  <si>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</si>
  <si>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</si>
  <si>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</si>
  <si>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</si>
  <si>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</si>
  <si>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</si>
  <si>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</si>
  <si>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</si>
  <si>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</si>
  <si>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</si>
  <si>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</si>
  <si>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</si>
  <si>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</si>
  <si>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</si>
  <si>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</si>
  <si>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</si>
  <si>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</si>
  <si>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</si>
  <si>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</si>
  <si>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</si>
  <si>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</si>
  <si>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</si>
  <si>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</si>
  <si>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</si>
  <si>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</si>
  <si>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</si>
  <si>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</si>
  <si>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</si>
  <si>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</si>
  <si>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</si>
  <si>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</si>
  <si>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</si>
  <si>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</si>
  <si>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</si>
  <si>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</si>
  <si>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</si>
  <si>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</si>
  <si>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</si>
  <si>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</si>
  <si>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</si>
  <si>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</si>
  <si>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</si>
  <si>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</si>
  <si>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</si>
  <si>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</si>
  <si>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</si>
  <si>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</si>
  <si>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</si>
  <si>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</si>
  <si>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</si>
  <si>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</si>
  <si>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</si>
  <si>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</si>
  <si>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</si>
  <si>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</si>
  <si>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</si>
  <si>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</si>
  <si>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</si>
  <si>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</si>
  <si>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</si>
  <si>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</si>
  <si>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</si>
  <si>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</si>
  <si>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</si>
  <si>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</si>
  <si>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</si>
  <si>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</si>
  <si>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</si>
  <si>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</si>
  <si>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</si>
  <si>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</si>
  <si>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</si>
  <si>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</si>
  <si>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</si>
  <si>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</si>
  <si>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</si>
  <si>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</si>
  <si>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</si>
  <si>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</si>
  <si>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</si>
  <si>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</si>
  <si>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</si>
  <si>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</si>
  <si>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</si>
  <si>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</si>
  <si>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</si>
  <si>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</si>
  <si>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</si>
  <si>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</si>
  <si>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</si>
  <si>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</si>
  <si>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</si>
  <si>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</si>
  <si>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</si>
  <si>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</si>
  <si>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</si>
  <si>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</si>
  <si>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</si>
  <si>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</si>
  <si>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</si>
  <si>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</si>
  <si>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</si>
  <si>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</si>
  <si>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</si>
  <si>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</si>
  <si>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</si>
  <si>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</si>
  <si>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</si>
  <si>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</si>
  <si>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</si>
  <si>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</si>
  <si>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</si>
  <si>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</si>
  <si>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</si>
  <si>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</si>
  <si>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</si>
  <si>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</si>
  <si>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</si>
  <si>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</si>
  <si>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</si>
  <si>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</si>
  <si>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</si>
  <si>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</si>
  <si>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</si>
  <si>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</si>
  <si>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</si>
  <si>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</si>
  <si>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</si>
  <si>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</si>
  <si>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</si>
  <si>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</si>
  <si>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</si>
  <si>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</si>
  <si>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</si>
  <si>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</si>
  <si>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</si>
  <si>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</si>
  <si>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</si>
  <si>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</si>
  <si>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</si>
  <si>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</si>
  <si>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</si>
  <si>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</si>
  <si>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</si>
  <si>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</si>
  <si>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</si>
  <si>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</si>
  <si>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</si>
  <si>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</si>
  <si>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</si>
  <si>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</si>
  <si>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</si>
  <si>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</si>
  <si>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</si>
  <si>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</si>
  <si>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</si>
  <si>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</si>
  <si>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</si>
  <si>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</si>
  <si>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</si>
  <si>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</si>
  <si>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</si>
  <si>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</si>
  <si>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</si>
  <si>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</si>
  <si>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</si>
  <si>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</si>
  <si>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</si>
  <si>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</si>
  <si>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</si>
  <si>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</si>
  <si>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</si>
  <si>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</si>
  <si>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</si>
  <si>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</si>
  <si>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</si>
  <si>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</si>
  <si>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</si>
  <si>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</si>
  <si>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</si>
  <si>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</si>
  <si>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</si>
  <si>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</si>
  <si>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</si>
  <si>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</si>
  <si>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</si>
  <si>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</si>
  <si>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</si>
  <si>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</si>
  <si>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</si>
  <si>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</si>
  <si>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</si>
  <si>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</si>
  <si>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</si>
  <si>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</si>
  <si>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</si>
  <si>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</si>
  <si>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</si>
  <si>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</si>
  <si>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</si>
  <si>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</si>
  <si>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</si>
  <si>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</si>
  <si>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</si>
  <si>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</si>
  <si>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</si>
  <si>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</si>
  <si>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</si>
  <si>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</si>
  <si>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</si>
  <si>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</si>
  <si>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</si>
  <si>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</si>
  <si>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</si>
  <si>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</si>
  <si>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</si>
  <si>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</si>
  <si>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</si>
  <si>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</si>
  <si>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</si>
  <si>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</si>
  <si>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</si>
  <si>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</si>
  <si>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</si>
  <si>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</si>
  <si>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</si>
  <si>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</si>
  <si>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</si>
  <si>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</si>
  <si>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</si>
  <si>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</si>
  <si>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</si>
  <si>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</si>
  <si>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</si>
  <si>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</si>
  <si>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</si>
  <si>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</si>
  <si>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</si>
  <si>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</si>
  <si>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</si>
  <si>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</si>
  <si>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</si>
  <si>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</si>
  <si>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</si>
  <si>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</si>
  <si>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</si>
  <si>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</si>
  <si>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</si>
  <si>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</si>
  <si>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</si>
  <si>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</si>
  <si>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</si>
  <si>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</si>
  <si>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</si>
  <si>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</si>
  <si>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</si>
  <si>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</si>
  <si>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</si>
  <si>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</si>
  <si>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</si>
  <si>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</si>
  <si>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</si>
  <si>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</si>
  <si>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</si>
  <si>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</si>
  <si>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</si>
  <si>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</si>
  <si>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</si>
  <si>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</si>
  <si>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</si>
  <si>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</si>
  <si>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</si>
  <si>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</si>
  <si>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</si>
  <si>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</si>
  <si>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</si>
  <si>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</si>
  <si>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</si>
  <si>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</si>
  <si>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</si>
  <si>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</si>
  <si>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</si>
  <si>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</si>
  <si>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</si>
  <si>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</si>
  <si>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</si>
  <si>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</si>
  <si>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</si>
  <si>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</si>
  <si>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</si>
  <si>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</si>
  <si>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</si>
  <si>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</si>
  <si>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</si>
  <si>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</si>
  <si>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</si>
  <si>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</si>
  <si>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</si>
  <si>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</si>
  <si>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</si>
  <si>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</si>
  <si>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</si>
  <si>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</si>
  <si>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</si>
  <si>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</si>
  <si>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</si>
  <si>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</si>
  <si>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</si>
  <si>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</si>
  <si>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</si>
  <si>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</si>
  <si>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</si>
  <si>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</si>
  <si>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</si>
  <si>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</si>
  <si>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</si>
  <si>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</si>
  <si>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</si>
  <si>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</si>
  <si>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</si>
  <si>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</si>
  <si>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</si>
  <si>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</si>
  <si>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</si>
  <si>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</si>
  <si>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</si>
  <si>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</si>
  <si>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</si>
  <si>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</si>
  <si>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</si>
  <si>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</si>
  <si>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</si>
  <si>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</si>
  <si>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</si>
  <si>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</si>
  <si>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</si>
  <si>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</si>
  <si>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</si>
  <si>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</si>
  <si>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</si>
  <si>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</si>
  <si>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</si>
  <si>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</si>
  <si>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</si>
  <si>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</si>
  <si>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</si>
  <si>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</si>
  <si>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</si>
  <si>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</si>
  <si>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</si>
  <si>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</si>
  <si>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</si>
  <si>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</si>
  <si>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</si>
  <si>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</si>
  <si>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</si>
  <si>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</si>
  <si>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</si>
  <si>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</si>
  <si>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</si>
  <si>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</si>
  <si>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</si>
  <si>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</si>
  <si>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</si>
  <si>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</si>
  <si>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</si>
  <si>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</si>
  <si>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</si>
  <si>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</si>
  <si>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</si>
  <si>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</si>
  <si>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</si>
  <si>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</si>
  <si>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</si>
  <si>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</si>
  <si>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</si>
  <si>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</si>
  <si>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</si>
  <si>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</si>
  <si>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</si>
  <si>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</si>
  <si>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</si>
  <si>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</si>
  <si>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</si>
  <si>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</si>
  <si>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</si>
  <si>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</si>
  <si>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</si>
  <si>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</si>
  <si>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</si>
  <si>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</si>
  <si>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</si>
  <si>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</si>
  <si>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</si>
  <si>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</si>
  <si>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</si>
  <si>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</si>
  <si>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</si>
  <si>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</si>
  <si>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</si>
  <si>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</si>
  <si>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</si>
  <si>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</si>
  <si>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</si>
  <si>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</si>
  <si>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</si>
  <si>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</si>
  <si>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</si>
  <si>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</si>
  <si>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</si>
  <si>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</si>
  <si>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</si>
  <si>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</si>
  <si>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</si>
  <si>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</si>
  <si>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</si>
  <si>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</si>
  <si>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</si>
  <si>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</si>
  <si>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</si>
  <si>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</si>
  <si>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</si>
  <si>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</si>
  <si>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</si>
  <si>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</si>
  <si>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</si>
  <si>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</si>
  <si>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</si>
  <si>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</si>
  <si>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</si>
  <si>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</si>
  <si>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</si>
  <si>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</si>
  <si>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</si>
  <si>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</si>
  <si>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</si>
  <si>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</si>
  <si>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</si>
  <si>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</si>
  <si>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</si>
  <si>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</si>
  <si>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</si>
  <si>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</si>
  <si>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</si>
  <si>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</si>
  <si>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</si>
  <si>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</si>
  <si>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</si>
  <si>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</si>
  <si>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</si>
  <si>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</si>
  <si>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</si>
  <si>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</si>
  <si>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</si>
  <si>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</si>
  <si>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</si>
  <si>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</si>
  <si>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</si>
  <si>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</si>
  <si>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</si>
  <si>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</si>
  <si>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</si>
  <si>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</si>
  <si>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</si>
  <si>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</si>
  <si>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</si>
  <si>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</si>
  <si>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</si>
  <si>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</si>
  <si>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</si>
  <si>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</si>
  <si>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</si>
  <si>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</si>
  <si>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</si>
  <si>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</si>
  <si>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</si>
  <si>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</si>
  <si>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</si>
  <si>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</si>
  <si>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</si>
  <si>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</si>
  <si>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</si>
  <si>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</si>
  <si>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</si>
  <si>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</si>
  <si>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</si>
  <si>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</si>
  <si>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</si>
  <si>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</si>
  <si>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</si>
  <si>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</si>
  <si>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</si>
  <si>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</si>
  <si>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</si>
  <si>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</si>
  <si>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</si>
  <si>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</si>
  <si>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</si>
  <si>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</si>
  <si>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</si>
  <si>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</si>
  <si>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</si>
  <si>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</si>
  <si>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</si>
  <si>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</si>
  <si>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</si>
  <si>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</si>
  <si>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</si>
  <si>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</si>
  <si>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</si>
  <si>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</si>
  <si>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</si>
  <si>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</si>
  <si>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</si>
  <si>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</si>
  <si>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</si>
  <si>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</si>
  <si>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</si>
  <si>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</si>
  <si>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</si>
  <si>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</si>
  <si>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</si>
  <si>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</si>
  <si>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</si>
  <si>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</si>
  <si>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</si>
  <si>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</si>
  <si>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</si>
  <si>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</si>
  <si>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</si>
  <si>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</si>
  <si>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</si>
  <si>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</si>
  <si>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</si>
  <si>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</si>
  <si>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</si>
  <si>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</si>
  <si>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</si>
  <si>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</si>
  <si>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</si>
  <si>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</si>
  <si>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</si>
  <si>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</si>
  <si>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</si>
  <si>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</si>
  <si>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</si>
  <si>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</si>
  <si>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</si>
  <si>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</si>
  <si>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</si>
  <si>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</si>
  <si>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</si>
  <si>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</si>
  <si>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</si>
  <si>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</si>
  <si>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</si>
  <si>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</si>
  <si>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</si>
  <si>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</si>
  <si>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</si>
  <si>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</si>
  <si>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</si>
  <si>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</si>
  <si>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</si>
  <si>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</si>
  <si>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</si>
  <si>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</si>
  <si>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</si>
  <si>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</si>
  <si>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</si>
  <si>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</si>
  <si>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</si>
  <si>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</si>
  <si>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</si>
  <si>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</si>
  <si>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</si>
  <si>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</si>
  <si>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</si>
  <si>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</si>
  <si>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</si>
  <si>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</si>
  <si>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</si>
  <si>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</si>
  <si>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</si>
  <si>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</si>
  <si>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</si>
  <si>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</si>
  <si>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</si>
  <si>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</si>
  <si>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</si>
  <si>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</si>
  <si>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</si>
  <si>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</si>
  <si>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</si>
  <si>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</si>
  <si>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</si>
  <si>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</si>
  <si>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</si>
  <si>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</si>
  <si>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</si>
  <si>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</si>
  <si>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</si>
  <si>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</si>
  <si>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</si>
  <si>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</si>
  <si>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</si>
  <si>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</si>
  <si>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</si>
  <si>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</si>
  <si>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</si>
  <si>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</si>
  <si>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</si>
  <si>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</si>
  <si>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</si>
  <si>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</si>
  <si>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</si>
  <si>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</si>
  <si>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</si>
  <si>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</si>
  <si>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</si>
  <si>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</si>
  <si>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</si>
  <si>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</si>
  <si>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</si>
  <si>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</si>
  <si>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</si>
  <si>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</si>
  <si>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</si>
  <si>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</si>
  <si>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</si>
  <si>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</si>
  <si>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</si>
  <si>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</si>
  <si>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</si>
  <si>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</si>
  <si>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</si>
  <si>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</si>
  <si>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</si>
  <si>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</si>
  <si>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</si>
  <si>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</si>
  <si>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</si>
  <si>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</si>
  <si>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</si>
  <si>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</si>
  <si>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</si>
  <si>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</si>
  <si>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</si>
  <si>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</si>
  <si>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</si>
  <si>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</si>
  <si>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</si>
  <si>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</si>
  <si>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</si>
  <si>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</si>
  <si>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</si>
  <si>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</si>
  <si>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</si>
  <si>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</si>
  <si>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</si>
  <si>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</si>
  <si>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</si>
  <si>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</si>
  <si>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</si>
  <si>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</si>
  <si>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</si>
  <si>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</si>
  <si>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</si>
  <si>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</si>
  <si>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</si>
  <si>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</si>
  <si>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</si>
  <si>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</si>
  <si>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</si>
  <si>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</si>
  <si>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</si>
  <si>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</si>
  <si>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</si>
  <si>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</si>
  <si>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</si>
  <si>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</si>
  <si>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</si>
  <si>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</si>
  <si>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</si>
  <si>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</si>
  <si>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</si>
  <si>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</si>
  <si>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</si>
  <si>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</si>
  <si>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</si>
  <si>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</si>
  <si>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</si>
  <si>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</si>
  <si>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</si>
  <si>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</si>
  <si>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</si>
  <si>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</si>
  <si>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</si>
  <si>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</si>
  <si>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</si>
  <si>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</si>
  <si>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</si>
  <si>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</si>
  <si>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</si>
  <si>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</si>
  <si>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</si>
  <si>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</si>
  <si>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</si>
  <si>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</si>
  <si>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</si>
  <si>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</si>
  <si>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</si>
  <si>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</si>
  <si>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</si>
  <si>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</si>
  <si>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</si>
  <si>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</si>
  <si>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</si>
  <si>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</si>
  <si>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</si>
  <si>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</si>
  <si>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</si>
  <si>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</si>
  <si>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</si>
  <si>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</si>
  <si>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</si>
  <si>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</si>
  <si>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</si>
  <si>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</si>
  <si>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</si>
  <si>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</si>
  <si>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</si>
  <si>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</si>
  <si>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</si>
  <si>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</si>
  <si>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</si>
  <si>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</si>
  <si>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</si>
  <si>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</si>
  <si>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</si>
  <si>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</si>
  <si>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</si>
  <si>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</si>
  <si>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</si>
  <si>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</si>
  <si>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</si>
  <si>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</si>
  <si>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</si>
  <si>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</si>
  <si>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</si>
  <si>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</si>
  <si>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</si>
  <si>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</si>
  <si>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</si>
  <si>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</si>
  <si>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</si>
  <si>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</si>
  <si>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</si>
  <si>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</si>
  <si>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</si>
  <si>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</si>
  <si>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</si>
  <si>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</si>
  <si>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</si>
  <si>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</si>
  <si>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</si>
  <si>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</si>
  <si>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</si>
  <si>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</si>
  <si>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</si>
  <si>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</si>
  <si>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</si>
  <si>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</si>
  <si>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</si>
  <si>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</si>
  <si>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</si>
  <si>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</si>
  <si>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</si>
  <si>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</si>
  <si>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</si>
  <si>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</si>
  <si>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</si>
  <si>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</si>
  <si>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</si>
  <si>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</si>
  <si>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</si>
  <si>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</si>
  <si>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</si>
  <si>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</si>
  <si>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</si>
  <si>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</si>
  <si>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</si>
  <si>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</si>
  <si>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</si>
  <si>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</si>
  <si>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</si>
  <si>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</si>
  <si>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</si>
  <si>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</si>
  <si>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</si>
  <si>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</si>
  <si>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</si>
  <si>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</si>
  <si>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</si>
  <si>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</si>
  <si>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</si>
  <si>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</si>
  <si>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</si>
  <si>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</si>
  <si>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</si>
  <si>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</si>
  <si>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</si>
  <si>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</si>
  <si>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</si>
  <si>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</si>
  <si>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</si>
  <si>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</si>
  <si>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</si>
  <si>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</si>
  <si>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</si>
  <si>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</si>
  <si>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</si>
  <si>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</si>
  <si>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</si>
  <si>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</si>
  <si>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</si>
  <si>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</si>
  <si>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</si>
  <si>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</si>
  <si>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</si>
  <si>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</si>
  <si>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</si>
  <si>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</si>
  <si>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</si>
  <si>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</si>
  <si>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</si>
  <si>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</si>
  <si>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</si>
  <si>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</si>
  <si>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</si>
  <si>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</si>
  <si>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</si>
  <si>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</si>
  <si>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</si>
  <si>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</si>
  <si>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</si>
  <si>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</si>
  <si>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</si>
  <si>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</si>
  <si>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</si>
  <si>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</si>
  <si>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</si>
  <si>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</si>
  <si>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</si>
  <si>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</si>
  <si>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</si>
  <si>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</si>
  <si>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</si>
  <si>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</si>
  <si>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</si>
  <si>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</si>
  <si>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</si>
  <si>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</si>
  <si>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</si>
  <si>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</si>
  <si>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</si>
  <si>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</si>
  <si>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</si>
  <si>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</si>
  <si>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</si>
  <si>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</si>
  <si>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</si>
  <si>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</si>
  <si>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</si>
  <si>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</si>
  <si>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</si>
  <si>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</si>
  <si>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</si>
  <si>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</si>
  <si>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</si>
  <si>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</si>
  <si>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</si>
  <si>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</si>
  <si>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</si>
  <si>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</si>
  <si>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</si>
  <si>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</si>
  <si>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</si>
  <si>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</si>
  <si>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</si>
  <si>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</si>
  <si>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</si>
  <si>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</si>
  <si>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</si>
  <si>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</si>
  <si>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</si>
  <si>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</si>
  <si>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</si>
  <si>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</si>
  <si>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</si>
  <si>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</si>
  <si>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</si>
  <si>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</si>
  <si>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</si>
  <si>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</si>
  <si>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</si>
  <si>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</si>
  <si>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</si>
  <si>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</si>
  <si>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</si>
  <si>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</si>
  <si>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</si>
  <si>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</si>
  <si>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</si>
  <si>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</si>
  <si>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</si>
  <si>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</si>
  <si>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</si>
  <si>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</si>
  <si>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</si>
  <si>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</si>
  <si>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</si>
  <si>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</si>
  <si>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</si>
  <si>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</si>
  <si>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</si>
  <si>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</si>
  <si>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</si>
  <si>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</si>
  <si>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</si>
  <si>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</si>
  <si>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</si>
  <si>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</si>
  <si>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</si>
  <si>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</si>
  <si>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</si>
  <si>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</si>
  <si>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</si>
  <si>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</si>
  <si>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</si>
  <si>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</si>
  <si>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</si>
  <si>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</si>
  <si>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</si>
  <si>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</si>
  <si>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</si>
  <si>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</si>
  <si>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</si>
  <si>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</si>
  <si>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</si>
  <si>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</si>
  <si>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</si>
  <si>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</si>
  <si>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</si>
  <si>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</si>
  <si>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</si>
  <si>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</si>
  <si>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</si>
  <si>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</si>
  <si>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</si>
  <si>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</si>
  <si>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</si>
  <si>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</si>
  <si>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</si>
  <si>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</si>
  <si>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</si>
  <si>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</si>
  <si>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</si>
  <si>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</si>
  <si>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</si>
  <si>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</si>
  <si>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</si>
  <si>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</si>
  <si>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</si>
  <si>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</si>
  <si>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</si>
  <si>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</si>
  <si>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</si>
  <si>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</si>
  <si>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</si>
  <si>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</si>
  <si>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</si>
  <si>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</si>
  <si>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</si>
  <si>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</si>
  <si>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</si>
  <si>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</si>
  <si>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</si>
  <si>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</si>
  <si>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</si>
  <si>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</si>
  <si>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</si>
  <si>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</si>
  <si>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</si>
  <si>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</si>
  <si>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</si>
  <si>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</si>
  <si>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</si>
  <si>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</si>
  <si>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</si>
  <si>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</si>
  <si>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</si>
  <si>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</si>
  <si>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</si>
  <si>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</si>
  <si>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</si>
  <si>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</si>
  <si>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</si>
  <si>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</si>
  <si>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</si>
  <si>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</si>
  <si>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</si>
  <si>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</si>
  <si>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</si>
  <si>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</si>
  <si>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</si>
  <si>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</si>
  <si>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</si>
  <si>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</si>
  <si>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</si>
  <si>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</si>
  <si>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</si>
  <si>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</si>
  <si>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</si>
  <si>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</si>
  <si>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</si>
  <si>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</si>
  <si>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</si>
  <si>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</si>
  <si>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</si>
  <si>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</si>
  <si>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</si>
  <si>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</si>
  <si>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</si>
  <si>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</si>
  <si>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</si>
  <si>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</si>
  <si>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</si>
  <si>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</si>
  <si>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</si>
  <si>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</si>
  <si>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</si>
  <si>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</si>
  <si>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</si>
  <si>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</si>
  <si>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</si>
  <si>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</si>
  <si>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</si>
  <si>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</si>
  <si>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</si>
  <si>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</si>
  <si>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</si>
  <si>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</si>
  <si>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</si>
  <si>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</si>
  <si>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</si>
  <si>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</si>
  <si>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</si>
  <si>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</si>
  <si>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</si>
  <si>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</si>
  <si>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</si>
  <si>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</si>
  <si>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</si>
  <si>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</si>
  <si>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</si>
  <si>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</si>
  <si>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</si>
  <si>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</si>
  <si>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</si>
  <si>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</si>
  <si>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</si>
  <si>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</si>
  <si>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</si>
  <si>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</si>
  <si>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</si>
  <si>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</si>
  <si>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</si>
  <si>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</si>
  <si>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</si>
  <si>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</si>
  <si>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</si>
  <si>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</si>
  <si>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</si>
  <si>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</si>
  <si>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</si>
  <si>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</si>
  <si>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</si>
  <si>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</si>
  <si>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</si>
  <si>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</si>
  <si>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</si>
  <si>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</si>
  <si>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</si>
  <si>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</si>
  <si>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</si>
  <si>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</si>
  <si>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</si>
  <si>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</si>
  <si>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</si>
  <si>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</si>
  <si>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</si>
  <si>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</si>
  <si>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</si>
  <si>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</si>
  <si>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</si>
  <si>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</si>
  <si>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</si>
  <si>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</si>
  <si>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</si>
  <si>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</si>
  <si>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</si>
  <si>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</si>
  <si>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</si>
  <si>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</si>
  <si>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</si>
  <si>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</si>
  <si>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</si>
  <si>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</si>
  <si>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</si>
  <si>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</si>
  <si>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</si>
  <si>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</si>
  <si>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</si>
  <si>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</si>
  <si>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</si>
  <si>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</si>
  <si>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</si>
  <si>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</si>
  <si>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</si>
  <si>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</si>
  <si>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</si>
  <si>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</si>
  <si>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</si>
  <si>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</si>
  <si>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</si>
  <si>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</si>
  <si>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</si>
  <si>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</si>
  <si>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</si>
  <si>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</si>
  <si>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</si>
  <si>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</si>
  <si>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</si>
  <si>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</si>
  <si>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</si>
  <si>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</si>
  <si>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</si>
  <si>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</si>
  <si>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</si>
  <si>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</si>
  <si>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</si>
  <si>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</si>
  <si>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</si>
  <si>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</si>
  <si>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</si>
  <si>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</si>
  <si>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</si>
  <si>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</si>
  <si>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</si>
  <si>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</si>
  <si>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</si>
  <si>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</si>
  <si>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</si>
  <si>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</si>
  <si>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</si>
  <si>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</si>
  <si>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</si>
  <si>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</si>
  <si>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</si>
  <si>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</si>
  <si>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</si>
  <si>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</si>
  <si>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</si>
  <si>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</si>
  <si>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</si>
  <si>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</si>
  <si>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</si>
  <si>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</si>
  <si>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</si>
  <si>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</si>
  <si>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</si>
  <si>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</si>
  <si>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</si>
  <si>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</si>
  <si>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</si>
  <si>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</si>
  <si>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</si>
  <si>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</si>
  <si>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</si>
  <si>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</si>
  <si>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</si>
  <si>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</si>
  <si>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</si>
  <si>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</si>
  <si>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</si>
  <si>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</si>
  <si>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</si>
  <si>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</si>
  <si>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</si>
  <si>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</si>
  <si>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</si>
  <si>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</si>
  <si>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</si>
  <si>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</si>
  <si>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</si>
  <si>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</si>
  <si>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</si>
  <si>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</si>
  <si>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</si>
  <si>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</si>
  <si>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</si>
  <si>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</si>
  <si>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</si>
  <si>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</si>
  <si>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</si>
  <si>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</si>
  <si>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</si>
  <si>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</si>
  <si>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</si>
  <si>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</si>
  <si>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</si>
  <si>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</si>
  <si>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</si>
  <si>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</si>
  <si>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</si>
  <si>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</si>
  <si>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</si>
  <si>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</si>
  <si>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</si>
  <si>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</si>
  <si>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</si>
  <si>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</si>
  <si>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</si>
  <si>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</si>
  <si>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</si>
  <si>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</si>
  <si>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</si>
  <si>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</si>
  <si>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</si>
  <si>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</si>
  <si>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</si>
  <si>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</si>
  <si>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</si>
  <si>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</si>
  <si>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</si>
  <si>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</si>
  <si>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</si>
  <si>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</si>
  <si>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</si>
  <si>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</si>
  <si>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</si>
  <si>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</si>
  <si>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</si>
  <si>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</si>
  <si>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</si>
  <si>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</si>
  <si>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</si>
  <si>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</si>
  <si>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</si>
  <si>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</si>
  <si>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</si>
  <si>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</si>
  <si>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</si>
  <si>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</si>
  <si>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</si>
  <si>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</si>
  <si>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</si>
  <si>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</si>
  <si>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</si>
  <si>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</si>
  <si>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</si>
  <si>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</si>
  <si>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</si>
  <si>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</si>
  <si>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</si>
  <si>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</si>
  <si>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</si>
  <si>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</si>
  <si>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</si>
  <si>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</si>
  <si>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</si>
  <si>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</si>
  <si>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</si>
  <si>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</si>
  <si>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</si>
  <si>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</si>
  <si>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</si>
  <si>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</si>
  <si>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</si>
  <si>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</si>
  <si>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</si>
  <si>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</si>
  <si>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</si>
  <si>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</si>
  <si>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</si>
  <si>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</si>
  <si>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</si>
  <si>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</si>
  <si>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</si>
  <si>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</si>
  <si>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</si>
  <si>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</si>
  <si>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</si>
  <si>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</si>
  <si>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</si>
  <si>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</si>
  <si>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</si>
  <si>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</si>
  <si>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</si>
  <si>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</si>
  <si>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</si>
  <si>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</si>
  <si>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</si>
  <si>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</si>
  <si>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</si>
  <si>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</si>
  <si>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</si>
  <si>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</si>
  <si>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</si>
  <si>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</si>
  <si>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</si>
  <si>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</si>
  <si>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</si>
  <si>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</si>
  <si>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</si>
  <si>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</si>
  <si>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</si>
  <si>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</si>
  <si>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</si>
  <si>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</si>
  <si>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</si>
  <si>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</si>
  <si>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</si>
  <si>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</si>
  <si>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</si>
  <si>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</si>
  <si>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</si>
  <si>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</si>
  <si>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</si>
  <si>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</si>
  <si>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</si>
  <si>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</si>
  <si>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</si>
  <si>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</si>
  <si>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</si>
  <si>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</si>
  <si>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</si>
  <si>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</si>
  <si>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</si>
  <si>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</si>
  <si>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</si>
  <si>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</si>
  <si>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</si>
  <si>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</si>
  <si>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</si>
  <si>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</si>
  <si>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</si>
  <si>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</si>
  <si>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</si>
  <si>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</si>
  <si>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</si>
  <si>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</si>
  <si>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</si>
  <si>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</si>
  <si>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</si>
  <si>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</si>
  <si>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</si>
  <si>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</si>
  <si>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</si>
  <si>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</si>
  <si>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</si>
  <si>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</si>
  <si>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</si>
  <si>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</si>
  <si>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</si>
  <si>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</si>
  <si>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</si>
  <si>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</si>
  <si>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</si>
  <si>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</si>
  <si>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</si>
  <si>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</si>
  <si>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</si>
  <si>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</si>
  <si>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</si>
  <si>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</si>
  <si>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</si>
  <si>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</si>
  <si>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</si>
  <si>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</si>
  <si>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</si>
  <si>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</si>
  <si>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</si>
  <si>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</si>
  <si>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</si>
  <si>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</si>
  <si>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</si>
  <si>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</si>
  <si>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</si>
  <si>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</si>
  <si>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</si>
  <si>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</si>
  <si>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</si>
  <si>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</si>
  <si>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</si>
  <si>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</si>
  <si>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</si>
  <si>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</si>
  <si>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</si>
  <si>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</si>
  <si>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</si>
  <si>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</si>
  <si>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</si>
  <si>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</si>
  <si>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</si>
  <si>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</si>
  <si>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</si>
  <si>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</si>
  <si>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</si>
  <si>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</si>
  <si>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</si>
  <si>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</si>
  <si>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</si>
  <si>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</si>
  <si>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</si>
  <si>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</si>
  <si>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</si>
  <si>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</si>
  <si>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</si>
  <si>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</si>
  <si>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</si>
  <si>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</si>
  <si>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</si>
  <si>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</si>
  <si>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</si>
  <si>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</si>
  <si>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</si>
  <si>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</si>
  <si>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</si>
  <si>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</si>
  <si>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</si>
  <si>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</si>
  <si>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</si>
  <si>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</si>
  <si>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</si>
  <si>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</si>
  <si>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</si>
  <si>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</si>
  <si>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</si>
  <si>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</si>
  <si>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</si>
  <si>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</si>
  <si>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</si>
  <si>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</si>
  <si>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</si>
  <si>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</si>
  <si>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</si>
  <si>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</si>
  <si>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</si>
  <si>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</si>
  <si>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</si>
  <si>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</si>
  <si>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</si>
  <si>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</si>
  <si>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</si>
  <si>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</si>
  <si>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</si>
  <si>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</si>
  <si>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</si>
  <si>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</si>
  <si>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</si>
  <si>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</si>
  <si>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</si>
  <si>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</si>
  <si>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</si>
  <si>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</si>
  <si>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</si>
  <si>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</si>
  <si>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</si>
  <si>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</si>
  <si>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</si>
  <si>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</si>
  <si>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</si>
  <si>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</si>
  <si>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</si>
  <si>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</si>
  <si>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</si>
  <si>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</si>
  <si>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</si>
  <si>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</si>
  <si>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</si>
  <si>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</si>
  <si>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</si>
  <si>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</si>
  <si>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</si>
  <si>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</si>
  <si>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</si>
  <si>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</si>
  <si>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</si>
  <si>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</si>
  <si>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</si>
  <si>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</si>
  <si>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</si>
  <si>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</si>
  <si>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</si>
  <si>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</si>
  <si>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</si>
  <si>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</si>
  <si>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</si>
  <si>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</si>
  <si>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</si>
  <si>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</si>
  <si>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</si>
  <si>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</si>
  <si>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</si>
  <si>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</si>
  <si>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</si>
  <si>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</si>
  <si>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</si>
  <si>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</si>
  <si>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</si>
  <si>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</si>
  <si>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</si>
  <si>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</si>
  <si>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</si>
  <si>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</si>
  <si>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</si>
  <si>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</si>
  <si>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</si>
  <si>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</si>
  <si>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</si>
  <si>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</si>
  <si>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</si>
  <si>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</si>
  <si>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</si>
  <si>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</si>
  <si>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</si>
  <si>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</si>
  <si>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</si>
  <si>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</si>
  <si>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</si>
  <si>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</si>
  <si>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</si>
  <si>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</si>
  <si>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</si>
  <si>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</si>
  <si>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</si>
  <si>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</si>
  <si>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</si>
  <si>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</si>
  <si>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</si>
  <si>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</si>
  <si>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</si>
  <si>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</si>
  <si>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</si>
  <si>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</si>
  <si>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</si>
  <si>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</si>
  <si>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</si>
  <si>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</si>
  <si>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</si>
  <si>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</si>
  <si>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</si>
  <si>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</si>
  <si>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</si>
  <si>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</si>
  <si>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</si>
  <si>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</si>
  <si>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</si>
  <si>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</si>
  <si>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</si>
  <si>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</si>
  <si>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</si>
  <si>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</si>
  <si>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</si>
  <si>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</si>
  <si>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</si>
  <si>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</si>
  <si>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</si>
  <si>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</si>
  <si>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</si>
  <si>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</si>
  <si>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</si>
  <si>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</si>
  <si>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</si>
  <si>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</si>
  <si>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</si>
  <si>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</si>
  <si>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</si>
  <si>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</si>
  <si>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</si>
  <si>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</si>
  <si>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</si>
  <si>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</si>
  <si>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</si>
  <si>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</si>
  <si>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</si>
  <si>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</si>
  <si>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</si>
  <si>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</si>
  <si>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</si>
  <si>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</si>
  <si>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</si>
  <si>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</si>
  <si>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</si>
  <si>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</si>
  <si>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</si>
  <si>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</si>
  <si>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</si>
  <si>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</si>
  <si>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</si>
  <si>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</si>
  <si>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</si>
  <si>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</si>
  <si>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</si>
  <si>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</si>
  <si>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</si>
  <si>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</si>
  <si>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</si>
  <si>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</si>
  <si>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</si>
  <si>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</si>
  <si>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</si>
  <si>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</si>
  <si>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</si>
  <si>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</si>
  <si>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</si>
  <si>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</si>
  <si>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</si>
  <si>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</si>
  <si>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</si>
  <si>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</si>
  <si>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</si>
  <si>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</si>
  <si>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</si>
  <si>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</si>
  <si>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</si>
  <si>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</si>
  <si>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</si>
  <si>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</si>
  <si>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</si>
  <si>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</si>
  <si>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</si>
  <si>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</si>
  <si>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</si>
  <si>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</si>
  <si>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</si>
  <si>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</si>
  <si>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</si>
  <si>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</si>
  <si>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</si>
  <si>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</si>
  <si>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</si>
  <si>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</si>
  <si>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</si>
  <si>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</si>
  <si>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</si>
  <si>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</si>
  <si>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</si>
  <si>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</si>
  <si>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</si>
  <si>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</si>
  <si>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</si>
  <si>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</si>
  <si>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</si>
  <si>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</si>
  <si>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</si>
  <si>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</si>
  <si>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</si>
  <si>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</si>
  <si>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</si>
  <si>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</si>
  <si>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</si>
  <si>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</si>
  <si>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</si>
  <si>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</si>
  <si>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</si>
  <si>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</si>
  <si>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</si>
  <si>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</si>
  <si>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</si>
  <si>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</si>
  <si>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</si>
  <si>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</si>
  <si>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</si>
  <si>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</si>
  <si>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</si>
  <si>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</si>
  <si>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</si>
  <si>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</si>
  <si>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</si>
  <si>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</si>
  <si>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</si>
  <si>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</si>
  <si>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</si>
  <si>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</si>
  <si>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</si>
  <si>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</si>
  <si>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</si>
  <si>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</si>
  <si>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</si>
  <si>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</si>
  <si>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</si>
  <si>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</si>
  <si>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</si>
  <si>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</si>
  <si>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</si>
  <si>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</si>
  <si>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</si>
  <si>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</si>
  <si>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</si>
  <si>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</si>
  <si>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</si>
  <si>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</si>
  <si>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</si>
  <si>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</si>
  <si>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</si>
  <si>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</si>
  <si>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</si>
  <si>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</si>
  <si>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</si>
  <si>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</si>
  <si>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</si>
  <si>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</si>
  <si>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</si>
  <si>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</si>
  <si>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</si>
  <si>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</si>
  <si>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</si>
  <si>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</si>
  <si>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</si>
  <si>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</si>
  <si>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</si>
  <si>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</si>
  <si>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</si>
  <si>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</si>
  <si>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</si>
  <si>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</si>
  <si>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</si>
  <si>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</si>
  <si>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</si>
  <si>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</si>
  <si>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</si>
  <si>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</si>
  <si>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</si>
  <si>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</si>
  <si>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</si>
  <si>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</si>
  <si>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</si>
  <si>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</si>
  <si>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</si>
  <si>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</si>
  <si>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</si>
  <si>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</si>
  <si>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</si>
  <si>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</si>
  <si>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</si>
  <si>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</si>
  <si>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</si>
  <si>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</si>
  <si>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</si>
  <si>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</si>
  <si>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</si>
  <si>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</si>
  <si>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</si>
  <si>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</si>
  <si>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</si>
  <si>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</si>
  <si>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</si>
  <si>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</si>
  <si>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</si>
  <si>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</si>
  <si>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</si>
  <si>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</si>
  <si>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</si>
  <si>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</si>
  <si>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</si>
  <si>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</si>
  <si>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</si>
  <si>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</si>
  <si>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</si>
  <si>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</si>
  <si>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</si>
  <si>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</si>
  <si>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</si>
  <si>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</si>
  <si>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</si>
  <si>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</si>
  <si>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</si>
  <si>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</si>
  <si>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</si>
  <si>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</si>
  <si>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</si>
  <si>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</si>
  <si>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</si>
  <si>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</si>
  <si>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</si>
  <si>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</si>
  <si>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</si>
  <si>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</si>
  <si>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</si>
  <si>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</si>
  <si>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</si>
  <si>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</si>
  <si>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</si>
  <si>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</si>
  <si>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</si>
  <si>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</si>
  <si>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</si>
  <si>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</si>
  <si>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</si>
  <si>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</si>
  <si>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</si>
  <si>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</si>
  <si>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</si>
  <si>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</si>
  <si>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</si>
  <si>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</si>
  <si>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</si>
  <si>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</si>
  <si>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</si>
  <si>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</si>
  <si>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</si>
  <si>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</si>
  <si>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</si>
  <si>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</si>
  <si>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</si>
  <si>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</si>
  <si>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</si>
  <si>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</si>
  <si>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</si>
  <si>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</si>
  <si>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</si>
  <si>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</si>
  <si>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</si>
  <si>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</si>
  <si>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</si>
  <si>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</si>
  <si>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</si>
  <si>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</si>
  <si>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</si>
  <si>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</si>
  <si>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</si>
  <si>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</si>
  <si>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</si>
  <si>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</si>
  <si>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</si>
  <si>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</si>
  <si>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</si>
  <si>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</si>
  <si>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</si>
  <si>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</si>
  <si>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</si>
  <si>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</si>
  <si>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</si>
  <si>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</si>
  <si>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</si>
  <si>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</si>
  <si>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</si>
  <si>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</si>
  <si>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</si>
  <si>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</si>
  <si>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</si>
  <si>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</si>
  <si>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</si>
  <si>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</si>
  <si>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</si>
  <si>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</si>
  <si>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</si>
  <si>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</si>
  <si>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</si>
  <si>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</si>
  <si>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</si>
  <si>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</si>
  <si>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</si>
  <si>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</si>
  <si>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</si>
  <si>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</si>
  <si>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</si>
  <si>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</si>
  <si>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</si>
  <si>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</si>
  <si>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</si>
  <si>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</si>
  <si>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</si>
  <si>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</si>
  <si>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</si>
  <si>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</si>
  <si>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</si>
  <si>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</si>
  <si>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</si>
  <si>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</si>
  <si>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</si>
  <si>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</si>
  <si>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</si>
  <si>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</si>
  <si>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</si>
  <si>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</si>
  <si>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</si>
  <si>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</si>
  <si>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</si>
  <si>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</si>
  <si>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</si>
  <si>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</si>
  <si>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</si>
  <si>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</si>
  <si>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</si>
  <si>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</si>
  <si>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</si>
  <si>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</si>
  <si>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</si>
  <si>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</si>
  <si>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</si>
  <si>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</si>
  <si>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</si>
  <si>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</si>
  <si>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</si>
  <si>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</si>
  <si>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</si>
  <si>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</si>
  <si>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</si>
  <si>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</si>
  <si>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</si>
  <si>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</si>
  <si>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</si>
  <si>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</si>
  <si>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</si>
  <si>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</si>
  <si>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</si>
  <si>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</si>
  <si>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</si>
  <si>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</si>
  <si>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</si>
  <si>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</si>
  <si>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</si>
  <si>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</si>
  <si>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</si>
  <si>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</si>
  <si>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</si>
  <si>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</si>
  <si>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</si>
  <si>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</si>
  <si>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</si>
  <si>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</si>
  <si>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</si>
  <si>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</si>
  <si>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</si>
  <si>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</si>
  <si>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</si>
  <si>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</si>
  <si>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</si>
  <si>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</si>
  <si>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</si>
  <si>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</si>
  <si>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</si>
  <si>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</si>
  <si>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</si>
  <si>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</si>
  <si>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</si>
  <si>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</si>
  <si>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</si>
  <si>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</si>
  <si>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</si>
  <si>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</si>
  <si>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</si>
  <si>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</si>
  <si>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</si>
  <si>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</si>
  <si>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</si>
  <si>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</si>
  <si>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</si>
  <si>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</si>
  <si>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</si>
  <si>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</si>
  <si>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</si>
  <si>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</si>
  <si>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</si>
  <si>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</si>
  <si>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</si>
  <si>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</si>
  <si>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</si>
  <si>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</si>
  <si>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</si>
  <si>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</si>
  <si>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</si>
  <si>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</si>
  <si>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</si>
  <si>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</si>
  <si>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</si>
  <si>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</si>
  <si>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</si>
  <si>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</si>
  <si>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</si>
  <si>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</si>
  <si>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</si>
  <si>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</si>
  <si>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</si>
  <si>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</si>
  <si>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</si>
  <si>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</si>
  <si>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</si>
  <si>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</si>
  <si>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</si>
  <si>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</si>
  <si>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</si>
  <si>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</si>
  <si>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</si>
  <si>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</si>
  <si>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</si>
  <si>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</si>
  <si>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</si>
  <si>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</si>
  <si>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</si>
  <si>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</si>
  <si>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</si>
  <si>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</si>
  <si>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</si>
  <si>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</si>
  <si>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</si>
  <si>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</si>
  <si>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</si>
  <si>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</si>
  <si>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</si>
  <si>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</si>
  <si>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</si>
  <si>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</si>
  <si>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</si>
  <si>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</si>
  <si>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</si>
  <si>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</si>
  <si>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</si>
  <si>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</si>
  <si>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</si>
  <si>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</si>
  <si>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</si>
  <si>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</si>
  <si>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</si>
  <si>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</si>
  <si>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</si>
  <si>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</si>
  <si>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</si>
  <si>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</si>
  <si>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</si>
  <si>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</si>
  <si>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</si>
  <si>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</si>
  <si>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</si>
  <si>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</si>
  <si>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</si>
  <si>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</si>
  <si>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</si>
  <si>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</si>
  <si>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</si>
  <si>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</si>
  <si>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</si>
  <si>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</si>
  <si>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</si>
  <si>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</si>
  <si>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</si>
  <si>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</si>
  <si>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</si>
  <si>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</si>
  <si>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</si>
  <si>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</si>
  <si>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</si>
  <si>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</si>
  <si>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</si>
  <si>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</si>
  <si>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</si>
  <si>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</si>
  <si>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</si>
  <si>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</si>
  <si>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</si>
  <si>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</si>
  <si>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</si>
  <si>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</si>
  <si>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</si>
  <si>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</si>
  <si>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</si>
  <si>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</si>
  <si>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</si>
  <si>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</si>
  <si>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</si>
  <si>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</si>
  <si>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</si>
  <si>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</si>
  <si>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</si>
  <si>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</si>
  <si>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</si>
  <si>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</si>
  <si>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</si>
  <si>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</si>
  <si>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</si>
  <si>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</si>
  <si>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</si>
  <si>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</si>
  <si>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</si>
  <si>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</si>
  <si>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</si>
  <si>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</si>
  <si>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</si>
  <si>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</si>
  <si>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</si>
  <si>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</si>
  <si>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</si>
  <si>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</si>
  <si>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</si>
  <si>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</si>
  <si>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</si>
  <si>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</si>
  <si>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</si>
  <si>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</si>
  <si>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</si>
  <si>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</si>
  <si>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</si>
  <si>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</si>
  <si>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</si>
  <si>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</si>
  <si>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</si>
  <si>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</si>
  <si>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</si>
  <si>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</si>
  <si>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</si>
  <si>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</si>
  <si>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</si>
  <si>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</si>
  <si>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</si>
  <si>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</si>
  <si>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</si>
  <si>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</si>
  <si>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</si>
  <si>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</si>
  <si>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</si>
  <si>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</si>
  <si>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</si>
  <si>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</si>
  <si>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</si>
  <si>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</si>
  <si>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</si>
  <si>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</si>
  <si>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</si>
  <si>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</si>
  <si>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</si>
  <si>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</si>
  <si>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</si>
  <si>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</si>
  <si>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</si>
  <si>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</si>
  <si>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</si>
  <si>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</si>
  <si>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</si>
  <si>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</si>
  <si>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</si>
  <si>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</si>
  <si>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</si>
  <si>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</si>
  <si>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</si>
  <si>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</si>
  <si>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</si>
  <si>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</si>
  <si>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</si>
  <si>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</si>
  <si>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</si>
  <si>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</si>
  <si>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</si>
  <si>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</si>
  <si>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</si>
  <si>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</si>
  <si>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</si>
  <si>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</si>
  <si>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</si>
  <si>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</si>
  <si>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</si>
  <si>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</si>
  <si>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</si>
  <si>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</si>
  <si>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</si>
  <si>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</si>
  <si>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</si>
  <si>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</si>
  <si>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</si>
  <si>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</si>
  <si>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</si>
  <si>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</si>
  <si>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</si>
  <si>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</si>
  <si>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</si>
  <si>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</si>
  <si>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</si>
  <si>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</si>
  <si>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</si>
  <si>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</si>
  <si>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</si>
  <si>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</si>
  <si>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</si>
  <si>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</si>
  <si>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</si>
  <si>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</si>
  <si>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</si>
  <si>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</si>
  <si>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</si>
  <si>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</si>
  <si>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</si>
  <si>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</si>
  <si>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</si>
  <si>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</si>
  <si>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</si>
  <si>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</si>
  <si>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</si>
  <si>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</si>
  <si>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</si>
  <si>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</si>
  <si>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</si>
  <si>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</si>
  <si>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</si>
  <si>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</si>
  <si>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</si>
  <si>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</si>
  <si>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</si>
  <si>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</si>
  <si>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</si>
  <si>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</si>
  <si>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</si>
  <si>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</si>
  <si>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</si>
  <si>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</si>
  <si>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</si>
  <si>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</si>
  <si>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</si>
  <si>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</si>
  <si>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</si>
  <si>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</si>
  <si>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</si>
  <si>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</si>
  <si>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</si>
  <si>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</si>
  <si>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</si>
  <si>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</si>
  <si>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</si>
  <si>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</si>
  <si>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</si>
  <si>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</si>
  <si>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</si>
  <si>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</si>
  <si>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</si>
  <si>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</si>
  <si>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</si>
  <si>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</si>
  <si>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</si>
  <si>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</si>
  <si>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</si>
  <si>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</si>
  <si>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</si>
  <si>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</si>
  <si>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</si>
  <si>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</si>
  <si>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</si>
  <si>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</si>
  <si>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</si>
  <si>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</si>
  <si>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</si>
  <si>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</si>
  <si>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</si>
  <si>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</si>
  <si>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</si>
  <si>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</si>
  <si>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</si>
  <si>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</si>
  <si>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</si>
  <si>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</si>
  <si>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</si>
  <si>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</si>
  <si>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</si>
  <si>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</si>
  <si>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</si>
  <si>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</si>
  <si>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</si>
  <si>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</si>
  <si>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</si>
  <si>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</si>
  <si>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</si>
  <si>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</si>
  <si>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</si>
  <si>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</si>
  <si>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</si>
  <si>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</si>
  <si>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</si>
  <si>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</si>
  <si>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</si>
  <si>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</si>
  <si>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</si>
  <si>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</si>
  <si>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</si>
  <si>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</si>
  <si>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</si>
  <si>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</si>
  <si>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</si>
  <si>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</si>
  <si>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</si>
  <si>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</si>
  <si>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</si>
  <si>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</si>
  <si>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</si>
  <si>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</si>
  <si>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</si>
  <si>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</si>
  <si>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</si>
  <si>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</si>
  <si>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</si>
  <si>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</si>
  <si>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</si>
  <si>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</si>
  <si>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</si>
  <si>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</si>
  <si>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</si>
  <si>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</si>
  <si>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</si>
  <si>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</si>
  <si>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</si>
  <si>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</si>
  <si>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</si>
  <si>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</si>
  <si>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</si>
  <si>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</si>
  <si>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</si>
  <si>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</si>
  <si>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</si>
  <si>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</si>
  <si>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</si>
  <si>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</si>
  <si>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</si>
  <si>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</si>
  <si>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</si>
  <si>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</si>
  <si>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</si>
  <si>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</si>
  <si>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</si>
  <si>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</si>
  <si>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</si>
  <si>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</si>
  <si>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</si>
  <si>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</si>
  <si>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</si>
  <si>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</si>
  <si>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</si>
  <si>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</si>
  <si>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</si>
  <si>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</si>
  <si>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</si>
  <si>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</si>
  <si>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</si>
  <si>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</si>
  <si>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</si>
  <si>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</si>
  <si>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</si>
  <si>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</si>
  <si>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</si>
  <si>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</si>
  <si>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</si>
  <si>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</si>
  <si>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</si>
  <si>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</si>
  <si>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</si>
  <si>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</si>
  <si>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</si>
  <si>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</si>
  <si>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</si>
  <si>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</si>
  <si>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</si>
  <si>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</si>
  <si>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</si>
  <si>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</si>
  <si>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</si>
  <si>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</si>
  <si>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</si>
  <si>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</si>
  <si>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</si>
  <si>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</si>
  <si>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</si>
  <si>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</si>
  <si>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</si>
  <si>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</si>
  <si>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</si>
  <si>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</si>
  <si>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</si>
  <si>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</si>
  <si>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</si>
  <si>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</si>
  <si>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</si>
  <si>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</si>
  <si>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</si>
  <si>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</si>
  <si>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</si>
  <si>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</si>
  <si>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</si>
  <si>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</si>
  <si>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</si>
  <si>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</si>
  <si>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</si>
  <si>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</si>
  <si>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</si>
  <si>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</si>
  <si>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</si>
  <si>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</si>
  <si>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</si>
  <si>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</si>
  <si>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</si>
  <si>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</si>
  <si>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</si>
  <si>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</si>
  <si>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</si>
  <si>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</si>
  <si>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</si>
  <si>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</si>
  <si>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</si>
  <si>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</si>
  <si>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</si>
  <si>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</si>
  <si>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</si>
  <si>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</si>
  <si>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</si>
  <si>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</si>
  <si>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</si>
  <si>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</si>
  <si>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</si>
  <si>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</si>
  <si>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</si>
  <si>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</si>
  <si>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</si>
  <si>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</si>
  <si>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</si>
  <si>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</si>
  <si>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</si>
  <si>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</si>
  <si>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</si>
  <si>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</si>
  <si>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</si>
  <si>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</si>
  <si>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</si>
  <si>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</si>
  <si>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</si>
  <si>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</si>
  <si>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</si>
  <si>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</si>
  <si>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</si>
  <si>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</si>
  <si>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</si>
  <si>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</si>
  <si>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</si>
  <si>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</si>
  <si>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</si>
  <si>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</si>
  <si>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</si>
  <si>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</si>
  <si>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</si>
  <si>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</si>
  <si>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</si>
  <si>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</si>
  <si>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</si>
  <si>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</si>
  <si>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</si>
  <si>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</si>
  <si>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</si>
  <si>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</si>
  <si>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</si>
  <si>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</si>
  <si>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</si>
  <si>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</si>
  <si>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</si>
  <si>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</si>
  <si>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</si>
  <si>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</si>
  <si>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</si>
  <si>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</si>
  <si>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</si>
  <si>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</si>
  <si>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</si>
  <si>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</si>
  <si>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</si>
  <si>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</si>
  <si>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</si>
  <si>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</si>
  <si>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</si>
  <si>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</si>
  <si>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</si>
  <si>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</si>
  <si>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</si>
  <si>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</si>
  <si>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</si>
  <si>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</si>
  <si>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</si>
  <si>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</si>
  <si>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</si>
  <si>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</si>
  <si>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</si>
  <si>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</si>
  <si>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</si>
  <si>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</si>
  <si>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</si>
  <si>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</si>
  <si>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</si>
  <si>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</si>
  <si>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</si>
  <si>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</si>
  <si>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</si>
  <si>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</si>
  <si>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</si>
  <si>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</si>
  <si>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</si>
  <si>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</si>
  <si>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</si>
  <si>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</si>
  <si>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</si>
  <si>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</si>
  <si>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</si>
  <si>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</si>
  <si>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</si>
  <si>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</si>
  <si>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</si>
  <si>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</si>
  <si>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</si>
  <si>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</si>
  <si>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</si>
  <si>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</si>
  <si>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</si>
  <si>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</si>
  <si>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</si>
  <si>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</si>
  <si>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</si>
  <si>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</si>
  <si>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</si>
  <si>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</si>
  <si>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</si>
  <si>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</si>
  <si>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</si>
  <si>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</si>
  <si>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</si>
  <si>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</si>
  <si>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</si>
  <si>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</si>
  <si>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</si>
  <si>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</si>
  <si>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</si>
  <si>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</si>
  <si>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</si>
  <si>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</si>
  <si>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</si>
  <si>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</si>
  <si>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</si>
  <si>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</si>
  <si>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</si>
  <si>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</si>
  <si>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</si>
  <si>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</si>
  <si>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</si>
  <si>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</si>
  <si>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</si>
  <si>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</si>
  <si>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</si>
  <si>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</si>
  <si>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</si>
  <si>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</si>
  <si>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</si>
  <si>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</si>
  <si>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</si>
  <si>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</si>
  <si>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</si>
  <si>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</si>
  <si>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</si>
  <si>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</si>
  <si>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</si>
  <si>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</si>
  <si>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</si>
  <si>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</si>
  <si>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</si>
  <si>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</si>
  <si>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</si>
  <si>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</si>
  <si>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</si>
  <si>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</si>
  <si>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</si>
  <si>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</si>
  <si>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</si>
  <si>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</si>
  <si>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</si>
  <si>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</si>
  <si>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</si>
  <si>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</si>
  <si>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</si>
  <si>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</si>
  <si>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</si>
  <si>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</si>
  <si>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</si>
  <si>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</si>
  <si>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</si>
  <si>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</si>
  <si>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</si>
  <si>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</si>
  <si>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</si>
  <si>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</si>
  <si>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</si>
  <si>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</si>
  <si>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</si>
  <si>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</si>
  <si>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</si>
  <si>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</si>
  <si>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</si>
  <si>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</si>
  <si>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</si>
  <si>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</si>
  <si>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</si>
  <si>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</si>
  <si>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</si>
  <si>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</si>
  <si>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</si>
  <si>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</si>
  <si>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</si>
  <si>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</si>
  <si>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</si>
  <si>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</si>
  <si>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</si>
  <si>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</si>
  <si>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</si>
  <si>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</si>
  <si>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</si>
  <si>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</si>
  <si>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</si>
  <si>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</si>
  <si>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</si>
  <si>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</si>
  <si>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</si>
  <si>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</si>
  <si>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</si>
  <si>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</si>
  <si>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</si>
  <si>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</si>
  <si>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</si>
  <si>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</si>
  <si>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</si>
  <si>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</si>
  <si>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</si>
  <si>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</si>
  <si>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</si>
  <si>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</si>
  <si>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</si>
  <si>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</si>
  <si>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</si>
  <si>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</si>
  <si>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</si>
  <si>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</si>
  <si>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</si>
  <si>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</si>
  <si>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</si>
  <si>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</si>
  <si>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</si>
  <si>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</si>
  <si>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</si>
  <si>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</si>
  <si>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</si>
  <si>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</si>
  <si>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</si>
  <si>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</si>
  <si>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</si>
  <si>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</si>
  <si>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</si>
  <si>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</si>
  <si>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</si>
  <si>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</si>
  <si>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</si>
  <si>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</si>
  <si>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</si>
  <si>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</si>
  <si>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</si>
  <si>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</si>
  <si>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</si>
  <si>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</si>
  <si>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</si>
  <si>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</si>
  <si>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</si>
  <si>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</si>
  <si>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</si>
  <si>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</si>
  <si>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</si>
  <si>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</si>
  <si>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</si>
  <si>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</si>
  <si>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</si>
  <si>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</si>
  <si>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</si>
  <si>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</si>
  <si>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</si>
  <si>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</si>
  <si>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</si>
  <si>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</si>
  <si>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</si>
  <si>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</si>
  <si>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</si>
  <si>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</si>
  <si>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</si>
  <si>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</si>
  <si>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</si>
  <si>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</si>
  <si>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</si>
  <si>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</si>
  <si>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</si>
  <si>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</si>
  <si>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</si>
  <si>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</si>
  <si>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</si>
  <si>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</si>
  <si>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</si>
  <si>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</si>
  <si>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</si>
  <si>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</si>
  <si>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</si>
  <si>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</si>
  <si>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</si>
  <si>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</si>
  <si>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</si>
  <si>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</si>
  <si>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</si>
  <si>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</si>
  <si>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</si>
  <si>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</si>
  <si>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</si>
  <si>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</si>
  <si>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</si>
  <si>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</si>
  <si>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</si>
  <si>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</si>
  <si>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</si>
  <si>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</si>
  <si>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</si>
  <si>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</si>
  <si>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</si>
  <si>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</si>
  <si>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</si>
  <si>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</si>
  <si>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</si>
  <si>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</si>
  <si>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</si>
  <si>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</si>
  <si>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</si>
  <si>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</si>
  <si>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</si>
  <si>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</si>
  <si>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</si>
  <si>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</si>
  <si>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</si>
  <si>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</si>
  <si>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</si>
  <si>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</si>
  <si>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</si>
  <si>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</si>
  <si>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</si>
  <si>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</si>
  <si>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</si>
  <si>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</si>
  <si>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</si>
  <si>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</si>
  <si>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</si>
  <si>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</si>
  <si>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</si>
  <si>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</si>
  <si>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</si>
  <si>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</si>
  <si>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</si>
  <si>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</si>
  <si>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</si>
  <si>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</si>
  <si>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</si>
  <si>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</si>
  <si>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</si>
  <si>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</si>
  <si>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</si>
  <si>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</si>
  <si>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</si>
  <si>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</si>
  <si>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</si>
  <si>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</si>
  <si>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</si>
  <si>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</si>
  <si>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</si>
  <si>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</si>
  <si>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</si>
  <si>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</si>
  <si>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</si>
  <si>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</si>
  <si>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</si>
  <si>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</si>
  <si>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</si>
  <si>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</si>
  <si>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</si>
  <si>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</si>
  <si>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</si>
  <si>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</si>
  <si>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</si>
  <si>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</si>
  <si>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</si>
  <si>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</si>
  <si>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</si>
  <si>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</si>
  <si>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</si>
  <si>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</si>
  <si>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</si>
  <si>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</si>
  <si>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</si>
  <si>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</si>
  <si>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</si>
  <si>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</si>
  <si>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</si>
  <si>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</si>
  <si>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</si>
  <si>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</si>
  <si>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</si>
  <si>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</si>
  <si>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</si>
  <si>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</si>
  <si>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</si>
  <si>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</si>
  <si>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</si>
  <si>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</si>
  <si>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</si>
  <si>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</si>
  <si>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</si>
  <si>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</si>
  <si>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</si>
  <si>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</si>
  <si>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</si>
  <si>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</si>
  <si>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</si>
  <si>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</si>
  <si>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</si>
  <si>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</si>
  <si>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</si>
  <si>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</si>
  <si>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</si>
  <si>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</si>
  <si>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</si>
  <si>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</si>
  <si>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</si>
  <si>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</si>
  <si>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</si>
  <si>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</si>
  <si>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</si>
  <si>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</si>
  <si>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</si>
  <si>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</si>
  <si>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</si>
  <si>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</si>
  <si>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</si>
  <si>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</si>
  <si>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</si>
  <si>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</si>
  <si>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</si>
  <si>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</si>
  <si>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</si>
  <si>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</si>
  <si>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</si>
  <si>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</si>
  <si>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</si>
  <si>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</si>
  <si>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</si>
  <si>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</si>
  <si>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</si>
  <si>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</si>
  <si>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</si>
  <si>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</si>
  <si>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</si>
  <si>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</si>
  <si>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</si>
  <si>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</si>
  <si>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</si>
  <si>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</si>
  <si>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</si>
  <si>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</si>
  <si>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</si>
  <si>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</si>
  <si>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</si>
  <si>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</si>
  <si>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</si>
  <si>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</si>
  <si>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</si>
  <si>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</si>
  <si>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</si>
  <si>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</si>
  <si>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</si>
  <si>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</si>
  <si>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</si>
  <si>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</si>
  <si>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</si>
  <si>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</si>
  <si>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</si>
  <si>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</si>
  <si>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</si>
  <si>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</si>
  <si>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</si>
  <si>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</si>
  <si>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</si>
  <si>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</si>
  <si>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</si>
  <si>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</si>
  <si>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</si>
  <si>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</si>
  <si>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</si>
  <si>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</si>
  <si>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</si>
  <si>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</si>
  <si>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</si>
  <si>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</si>
  <si>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</si>
  <si>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</si>
  <si>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</si>
  <si>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</si>
  <si>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</si>
  <si>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</si>
  <si>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</si>
  <si>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</si>
  <si>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</si>
  <si>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</si>
  <si>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</si>
  <si>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</si>
  <si>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</si>
  <si>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</si>
  <si>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</si>
  <si>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</si>
  <si>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</si>
  <si>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</si>
  <si>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</si>
  <si>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</si>
  <si>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</si>
  <si>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</si>
  <si>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</si>
  <si>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</si>
  <si>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</si>
  <si>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</si>
  <si>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</si>
  <si>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</si>
  <si>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</si>
  <si>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</si>
  <si>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</si>
  <si>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</si>
  <si>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</si>
  <si>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</si>
  <si>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</si>
  <si>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</si>
  <si>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</si>
  <si>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</si>
  <si>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</si>
  <si>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</si>
  <si>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</si>
  <si>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</si>
  <si>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</si>
  <si>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</si>
  <si>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</si>
  <si>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</si>
  <si>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</si>
  <si>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</si>
  <si>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</si>
  <si>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</si>
  <si>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</si>
  <si>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</si>
  <si>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</si>
  <si>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</si>
  <si>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</si>
  <si>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</si>
  <si>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</si>
  <si>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</si>
  <si>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</si>
  <si>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</si>
  <si>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</si>
  <si>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</si>
  <si>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</si>
  <si>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</si>
  <si>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</si>
  <si>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</si>
  <si>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</si>
  <si>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</si>
  <si>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</si>
  <si>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</si>
  <si>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</si>
  <si>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</si>
  <si>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</si>
  <si>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</si>
  <si>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</si>
  <si>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</si>
  <si>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</si>
  <si>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</si>
  <si>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</si>
  <si>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</si>
  <si>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</si>
  <si>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</si>
  <si>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</si>
  <si>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</si>
  <si>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</si>
  <si>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</si>
  <si>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</si>
  <si>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</si>
  <si>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</si>
  <si>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</si>
  <si>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</si>
  <si>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</si>
  <si>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</si>
  <si>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</si>
  <si>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</si>
  <si>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</si>
  <si>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</si>
  <si>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</si>
  <si>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</si>
  <si>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</si>
  <si>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</si>
  <si>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</si>
  <si>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</si>
  <si>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</si>
  <si>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</si>
  <si>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</si>
  <si>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</si>
  <si>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</si>
  <si>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</si>
  <si>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</si>
  <si>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</si>
  <si>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</si>
  <si>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</si>
  <si>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</si>
  <si>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</si>
  <si>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</si>
  <si>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</si>
  <si>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</si>
  <si>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</si>
  <si>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</si>
  <si>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</si>
  <si>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</si>
  <si>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</si>
  <si>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</si>
  <si>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</si>
  <si>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</si>
  <si>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</si>
  <si>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</si>
  <si>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</si>
  <si>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</si>
  <si>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</si>
  <si>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</si>
  <si>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</si>
  <si>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</si>
  <si>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</si>
  <si>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</si>
  <si>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</si>
  <si>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</si>
  <si>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</si>
  <si>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</si>
  <si>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</si>
  <si>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</si>
  <si>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</si>
  <si>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</si>
  <si>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</si>
  <si>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</si>
  <si>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</si>
  <si>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</si>
  <si>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</si>
  <si>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</si>
  <si>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</si>
  <si>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</si>
  <si>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</si>
  <si>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</si>
  <si>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</si>
  <si>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</si>
  <si>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</si>
  <si>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</si>
  <si>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</si>
  <si>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</si>
  <si>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</si>
  <si>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</si>
  <si>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</si>
  <si>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</si>
  <si>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</si>
  <si>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</si>
  <si>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</si>
  <si>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</si>
  <si>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</si>
  <si>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</si>
  <si>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</si>
  <si>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</si>
  <si>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</si>
  <si>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</si>
  <si>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</si>
  <si>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</si>
  <si>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</si>
  <si>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</si>
  <si>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</si>
  <si>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</si>
  <si>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</si>
  <si>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</si>
  <si>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</si>
  <si>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</si>
  <si>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</si>
  <si>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</si>
  <si>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</si>
  <si>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</si>
  <si>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</si>
  <si>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</si>
  <si>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</si>
  <si>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</si>
  <si>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</si>
  <si>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</si>
  <si>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</si>
  <si>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</si>
  <si>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</si>
  <si>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</si>
  <si>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</si>
  <si>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</si>
  <si>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</si>
  <si>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</si>
  <si>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</si>
  <si>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</si>
  <si>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</si>
  <si>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</si>
  <si>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</si>
  <si>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</si>
  <si>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</si>
  <si>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</si>
  <si>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</si>
  <si>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</si>
  <si>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</si>
  <si>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</si>
  <si>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</si>
  <si>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</si>
  <si>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</si>
  <si>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</si>
  <si>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</si>
  <si>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</si>
  <si>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</si>
  <si>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</si>
  <si>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</si>
  <si>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</si>
  <si>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</si>
  <si>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</si>
  <si>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</si>
  <si>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</si>
  <si>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</si>
  <si>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</si>
  <si>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</si>
  <si>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</si>
  <si>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</si>
  <si>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</si>
  <si>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</si>
  <si>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</si>
  <si>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</si>
  <si>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</si>
  <si>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</si>
  <si>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</si>
  <si>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</si>
  <si>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</si>
  <si>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</si>
  <si>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</si>
  <si>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</si>
  <si>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</si>
  <si>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</si>
  <si>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</si>
  <si>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</si>
  <si>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</si>
  <si>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</si>
  <si>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</si>
  <si>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</si>
  <si>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</si>
  <si>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</si>
  <si>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</si>
  <si>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</si>
  <si>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</si>
  <si>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</si>
  <si>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</si>
  <si>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</si>
  <si>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</si>
  <si>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</si>
  <si>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</si>
  <si>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</si>
  <si>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</si>
  <si>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</si>
  <si>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</si>
  <si>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</si>
  <si>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</si>
  <si>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</si>
  <si>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</si>
  <si>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</si>
  <si>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</si>
  <si>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</si>
  <si>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</si>
  <si>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</si>
  <si>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</si>
  <si>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</si>
  <si>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</si>
  <si>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</si>
  <si>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</si>
  <si>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</si>
  <si>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</si>
  <si>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</si>
  <si>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</si>
  <si>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</si>
  <si>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</si>
  <si>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</si>
  <si>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</si>
  <si>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</si>
  <si>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</si>
  <si>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</si>
  <si>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</si>
  <si>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</si>
  <si>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</si>
  <si>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</si>
  <si>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</si>
  <si>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</si>
  <si>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</si>
  <si>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</si>
  <si>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</si>
  <si>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</si>
  <si>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</si>
  <si>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</si>
  <si>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</si>
  <si>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</si>
  <si>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</si>
  <si>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</si>
  <si>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</si>
  <si>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</si>
  <si>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</si>
  <si>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</si>
  <si>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</si>
  <si>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</si>
  <si>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</si>
  <si>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</si>
  <si>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</si>
  <si>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</si>
  <si>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</si>
  <si>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</si>
  <si>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</si>
  <si>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</si>
  <si>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</si>
  <si>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</si>
  <si>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</si>
  <si>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</si>
  <si>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</si>
  <si>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</si>
  <si>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</si>
  <si>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</si>
  <si>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</si>
  <si>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</si>
  <si>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</si>
  <si>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</si>
  <si>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</si>
  <si>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</si>
  <si>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</si>
  <si>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</si>
  <si>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</si>
  <si>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</si>
  <si>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</si>
  <si>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</si>
  <si>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</si>
  <si>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</si>
  <si>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</si>
  <si>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</si>
  <si>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</si>
  <si>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</si>
  <si>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</si>
  <si>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</si>
  <si>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</si>
  <si>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</si>
  <si>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</si>
  <si>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</si>
  <si>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</si>
  <si>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</si>
  <si>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</si>
  <si>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</si>
  <si>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</si>
  <si>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</si>
  <si>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</si>
  <si>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</si>
  <si>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</si>
  <si>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</si>
  <si>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</si>
  <si>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</si>
  <si>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</si>
  <si>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</si>
  <si>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</si>
  <si>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</si>
  <si>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</si>
  <si>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</si>
  <si>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</si>
  <si>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</si>
  <si>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</si>
  <si>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</si>
  <si>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</si>
  <si>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</si>
  <si>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</si>
  <si>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</si>
  <si>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</si>
  <si>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</si>
  <si>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</si>
  <si>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</si>
  <si>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</si>
  <si>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</si>
  <si>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</si>
  <si>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</si>
  <si>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</si>
  <si>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</si>
  <si>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</si>
  <si>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</si>
  <si>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</si>
  <si>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</si>
  <si>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</si>
  <si>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</si>
  <si>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</si>
  <si>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</si>
  <si>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</si>
  <si>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</si>
  <si>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</si>
  <si>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</si>
  <si>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</si>
  <si>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</si>
  <si>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</si>
  <si>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</si>
  <si>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</si>
  <si>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</si>
  <si>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</si>
  <si>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</si>
  <si>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</si>
  <si>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</si>
  <si>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</si>
  <si>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</si>
  <si>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</si>
  <si>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</si>
  <si>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</si>
  <si>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</si>
  <si>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</si>
  <si>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</si>
  <si>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</si>
  <si>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</si>
  <si>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</si>
  <si>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</si>
  <si>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</si>
  <si>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</si>
  <si>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</si>
  <si>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</si>
  <si>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</si>
  <si>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</si>
  <si>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</si>
  <si>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</si>
  <si>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</si>
  <si>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</si>
  <si>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</si>
  <si>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</si>
  <si>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</si>
  <si>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</si>
  <si>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</si>
  <si>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</si>
  <si>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</si>
  <si>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</si>
  <si>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</si>
  <si>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</si>
  <si>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</si>
  <si>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</si>
  <si>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</si>
  <si>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</si>
  <si>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</si>
  <si>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</si>
  <si>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</si>
  <si>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</si>
  <si>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</si>
  <si>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</si>
  <si>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</si>
  <si>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</si>
  <si>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</si>
  <si>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</si>
  <si>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</si>
  <si>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</si>
  <si>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</si>
  <si>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</si>
  <si>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</si>
  <si>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</si>
  <si>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</si>
  <si>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</si>
  <si>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</si>
  <si>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</si>
  <si>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</si>
  <si>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</si>
  <si>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</si>
  <si>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</si>
  <si>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</si>
  <si>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</si>
  <si>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</si>
  <si>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</si>
  <si>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</si>
  <si>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</si>
  <si>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</si>
  <si>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</si>
  <si>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</si>
  <si>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</si>
  <si>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</si>
  <si>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</si>
  <si>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</si>
  <si>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</si>
  <si>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</si>
  <si>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</si>
  <si>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</si>
  <si>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</si>
  <si>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</si>
  <si>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</si>
  <si>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</si>
  <si>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</si>
  <si>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</si>
  <si>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</si>
  <si>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</si>
  <si>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</si>
  <si>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</si>
  <si>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</si>
  <si>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</si>
  <si>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</si>
  <si>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</si>
  <si>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</si>
  <si>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</si>
  <si>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</si>
  <si>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</si>
  <si>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</si>
  <si>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</si>
  <si>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</si>
  <si>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</si>
  <si>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</si>
  <si>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</si>
  <si>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</si>
  <si>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</si>
  <si>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</si>
  <si>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</si>
  <si>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</si>
  <si>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</si>
  <si>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</si>
  <si>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</si>
  <si>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</si>
  <si>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</si>
  <si>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</si>
  <si>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</si>
  <si>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</si>
  <si>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</si>
  <si>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</si>
  <si>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</si>
  <si>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</si>
  <si>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</si>
  <si>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</si>
  <si>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</si>
  <si>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</si>
  <si>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</si>
  <si>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</si>
  <si>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</si>
  <si>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</si>
  <si>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</si>
  <si>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</si>
  <si>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</si>
  <si>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</si>
  <si>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</si>
  <si>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</si>
  <si>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</si>
  <si>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</si>
  <si>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</si>
  <si>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</si>
  <si>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</si>
  <si>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</si>
  <si>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</si>
  <si>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</si>
  <si>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</si>
  <si>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</si>
  <si>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</si>
  <si>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</si>
  <si>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</si>
  <si>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</si>
  <si>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</si>
  <si>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</si>
  <si>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</si>
  <si>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</si>
  <si>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</si>
  <si>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</si>
  <si>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</si>
  <si>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</si>
  <si>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</si>
  <si>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</si>
  <si>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</si>
  <si>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</si>
  <si>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</si>
  <si>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</si>
  <si>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</si>
  <si>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</si>
  <si>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</si>
  <si>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</si>
  <si>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</si>
  <si>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</si>
  <si>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</si>
  <si>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</si>
  <si>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</si>
  <si>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</si>
  <si>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</si>
  <si>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</si>
  <si>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</si>
  <si>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</si>
  <si>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</si>
  <si>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</si>
  <si>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</si>
  <si>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</si>
  <si>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</si>
  <si>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</si>
  <si>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</si>
  <si>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</si>
  <si>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</si>
  <si>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</si>
  <si>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</si>
  <si>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</si>
  <si>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</si>
  <si>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</si>
  <si>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</si>
  <si>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</si>
  <si>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</si>
  <si>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</si>
  <si>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</si>
  <si>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</si>
  <si>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</si>
  <si>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</si>
  <si>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</si>
  <si>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</si>
  <si>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</si>
  <si>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</si>
  <si>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</si>
  <si>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</si>
  <si>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</si>
  <si>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</si>
  <si>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</si>
  <si>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</si>
  <si>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</si>
  <si>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</si>
  <si>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</si>
  <si>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</si>
  <si>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</si>
  <si>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</si>
  <si>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</si>
  <si>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</si>
  <si>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</si>
  <si>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</si>
  <si>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</si>
  <si>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</si>
  <si>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</si>
  <si>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</si>
  <si>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</si>
  <si>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</si>
  <si>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</si>
  <si>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</si>
  <si>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</si>
  <si>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</si>
  <si>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</si>
  <si>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</si>
  <si>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</si>
  <si>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</si>
  <si>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</si>
  <si>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</si>
  <si>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</si>
  <si>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</si>
  <si>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</si>
  <si>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</si>
  <si>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</si>
  <si>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</si>
  <si>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</si>
  <si>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</si>
  <si>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</si>
  <si>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</si>
  <si>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</si>
  <si>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</si>
  <si>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</si>
  <si>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</si>
  <si>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</si>
  <si>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</si>
  <si>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</si>
  <si>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</si>
  <si>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</si>
  <si>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</si>
  <si>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</si>
  <si>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</si>
  <si>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</si>
  <si>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</si>
  <si>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</si>
  <si>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</si>
  <si>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</si>
  <si>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</si>
  <si>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</si>
  <si>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</si>
  <si>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</si>
  <si>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</si>
  <si>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</si>
  <si>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</si>
  <si>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</si>
  <si>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</si>
  <si>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</si>
  <si>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</si>
  <si>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</si>
  <si>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</si>
  <si>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</si>
  <si>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</si>
  <si>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</si>
  <si>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</si>
  <si>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</si>
  <si>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</si>
  <si>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</si>
  <si>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</si>
  <si>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</si>
  <si>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</si>
  <si>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</si>
  <si>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</si>
  <si>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</si>
  <si>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</si>
  <si>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</si>
  <si>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</si>
  <si>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</si>
  <si>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</si>
  <si>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</si>
  <si>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</si>
  <si>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</si>
  <si>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</si>
  <si>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</si>
  <si>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</si>
  <si>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</si>
  <si>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</si>
  <si>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</si>
  <si>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</si>
  <si>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</si>
  <si>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</si>
  <si>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</si>
  <si>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</si>
  <si>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</si>
  <si>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</si>
  <si>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</si>
  <si>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</si>
  <si>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</si>
  <si>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</si>
  <si>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</si>
  <si>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</si>
  <si>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</si>
  <si>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</si>
  <si>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</si>
  <si>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</si>
  <si>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</si>
  <si>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</si>
  <si>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</si>
  <si>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</si>
  <si>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</si>
  <si>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</si>
  <si>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</si>
  <si>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</si>
  <si>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</si>
  <si>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</si>
  <si>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</si>
  <si>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</si>
  <si>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</si>
  <si>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</si>
  <si>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</si>
  <si>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</si>
  <si>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</si>
  <si>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</si>
  <si>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</si>
  <si>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</si>
  <si>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</si>
  <si>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</si>
  <si>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</si>
  <si>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</si>
  <si>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</si>
  <si>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</si>
  <si>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</si>
  <si>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</si>
  <si>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</si>
  <si>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</si>
  <si>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</si>
  <si>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</si>
  <si>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</si>
  <si>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</si>
  <si>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</si>
  <si>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</si>
  <si>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</si>
  <si>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</si>
  <si>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</si>
  <si>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</si>
  <si>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</si>
  <si>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</si>
  <si>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</si>
  <si>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</si>
  <si>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</si>
  <si>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</si>
  <si>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</si>
  <si>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</si>
  <si>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</si>
  <si>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</si>
  <si>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</si>
  <si>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</si>
  <si>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</si>
  <si>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</si>
  <si>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</si>
  <si>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</si>
  <si>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</si>
  <si>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</si>
  <si>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</si>
  <si>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</si>
  <si>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</si>
  <si>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</si>
  <si>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</si>
  <si>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</si>
  <si>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</si>
  <si>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</si>
  <si>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</si>
  <si>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</si>
  <si>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</si>
  <si>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</si>
  <si>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</si>
  <si>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</si>
  <si>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</si>
  <si>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</si>
  <si>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</si>
  <si>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</si>
  <si>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</si>
  <si>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</si>
  <si>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</si>
  <si>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</si>
  <si>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</si>
  <si>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</si>
  <si>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</si>
  <si>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</si>
  <si>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</si>
  <si>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</si>
  <si>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</si>
  <si>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</si>
  <si>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</si>
  <si>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</si>
  <si>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</si>
  <si>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</si>
  <si>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</si>
  <si>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</si>
  <si>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</si>
  <si>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</si>
  <si>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</si>
  <si>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</si>
  <si>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</si>
  <si>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</si>
  <si>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</si>
  <si>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</si>
  <si>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</si>
  <si>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</si>
  <si>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</si>
  <si>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</si>
  <si>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</si>
  <si>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</si>
  <si>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</si>
  <si>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</si>
  <si>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</si>
  <si>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</si>
  <si>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</si>
  <si>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</si>
  <si>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</si>
  <si>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</si>
  <si>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</si>
  <si>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</si>
  <si>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</si>
  <si>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</si>
  <si>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</si>
  <si>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</si>
  <si>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</si>
  <si>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</si>
  <si>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</si>
  <si>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</si>
  <si>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</si>
  <si>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</si>
  <si>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</si>
  <si>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</si>
  <si>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</si>
  <si>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</si>
  <si>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</si>
  <si>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</si>
  <si>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</si>
  <si>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</si>
  <si>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</si>
  <si>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</si>
  <si>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</si>
  <si>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</si>
  <si>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</si>
  <si>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</si>
  <si>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</si>
  <si>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</si>
  <si>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</si>
  <si>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</si>
  <si>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</si>
  <si>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</si>
  <si>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</si>
  <si>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</si>
  <si>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</si>
  <si>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</si>
  <si>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</si>
  <si>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</si>
  <si>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</si>
  <si>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</si>
  <si>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</si>
  <si>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</si>
  <si>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</si>
  <si>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</si>
  <si>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</si>
  <si>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</si>
  <si>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</si>
  <si>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</si>
  <si>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</si>
  <si>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</si>
  <si>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</si>
  <si>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</si>
  <si>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</si>
  <si>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</si>
  <si>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</si>
  <si>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</si>
  <si>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</si>
  <si>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</si>
  <si>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</si>
  <si>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</si>
  <si>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</si>
  <si>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</si>
  <si>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</si>
  <si>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</si>
  <si>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</si>
  <si>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</si>
  <si>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</si>
  <si>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</si>
  <si>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</si>
  <si>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</si>
  <si>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</si>
  <si>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</si>
  <si>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</si>
  <si>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</si>
  <si>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</si>
  <si>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</si>
  <si>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</si>
  <si>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</si>
  <si>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</si>
  <si>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</si>
  <si>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</si>
  <si>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</si>
  <si>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</si>
  <si>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</si>
  <si>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</si>
  <si>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</si>
  <si>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</si>
  <si>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</si>
  <si>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</si>
  <si>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</si>
  <si>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</si>
  <si>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</si>
  <si>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</si>
  <si>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</si>
  <si>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</si>
  <si>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</si>
  <si>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</si>
  <si>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</si>
  <si>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</si>
  <si>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</si>
  <si>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</si>
  <si>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</si>
  <si>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</si>
  <si>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</si>
  <si>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</si>
  <si>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</si>
  <si>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</si>
  <si>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</si>
  <si>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</si>
  <si>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</si>
  <si>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</si>
  <si>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</si>
  <si>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</si>
  <si>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</si>
  <si>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</si>
  <si>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</si>
  <si>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</si>
  <si>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</si>
  <si>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</si>
  <si>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</si>
  <si>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</si>
  <si>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</si>
  <si>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</si>
  <si>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</si>
  <si>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</si>
  <si>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</si>
  <si>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</si>
  <si>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</si>
  <si>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</si>
  <si>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</si>
  <si>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</si>
  <si>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</si>
  <si>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</si>
  <si>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</si>
  <si>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</si>
  <si>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</si>
  <si>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</si>
  <si>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</si>
  <si>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</si>
  <si>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</si>
  <si>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</si>
  <si>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</si>
  <si>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</si>
  <si>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</si>
  <si>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</si>
  <si>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</si>
  <si>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</si>
  <si>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</si>
  <si>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</si>
  <si>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</si>
  <si>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</si>
  <si>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</si>
  <si>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</si>
  <si>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</si>
  <si>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</si>
  <si>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</si>
  <si>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</si>
  <si>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</si>
  <si>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</si>
  <si>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</si>
  <si>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</si>
  <si>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</si>
  <si>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</si>
  <si>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</si>
  <si>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</si>
  <si>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</si>
  <si>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</si>
  <si>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</si>
  <si>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</si>
  <si>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</si>
  <si>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</si>
  <si>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</si>
  <si>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</si>
  <si>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</si>
  <si>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</si>
  <si>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</si>
  <si>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</si>
  <si>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</si>
  <si>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</si>
  <si>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</si>
  <si>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</si>
  <si>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</si>
  <si>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</si>
  <si>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</si>
  <si>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</si>
  <si>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</si>
  <si>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</si>
  <si>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</si>
  <si>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</si>
  <si>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</si>
  <si>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</si>
  <si>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</si>
  <si>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</si>
  <si>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</si>
  <si>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</si>
  <si>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</si>
  <si>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</si>
  <si>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</si>
  <si>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</si>
  <si>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</si>
  <si>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</si>
  <si>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</si>
  <si>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</si>
  <si>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</si>
  <si>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</si>
  <si>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</si>
  <si>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</si>
  <si>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</si>
  <si>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</si>
  <si>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</si>
  <si>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</si>
  <si>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</si>
  <si>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</si>
  <si>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</si>
  <si>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</si>
  <si>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</si>
  <si>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</si>
  <si>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</si>
  <si>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</si>
  <si>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</si>
  <si>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</si>
  <si>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</si>
  <si>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</si>
  <si>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</si>
  <si>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</si>
  <si>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</si>
  <si>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</si>
  <si>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</si>
  <si>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</si>
  <si>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</si>
  <si>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</si>
  <si>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</si>
  <si>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</si>
  <si>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</si>
  <si>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</si>
  <si>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</si>
  <si>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</si>
  <si>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</si>
  <si>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</si>
  <si>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</si>
  <si>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</si>
  <si>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</si>
  <si>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</si>
  <si>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</si>
  <si>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</si>
  <si>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</si>
  <si>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</si>
  <si>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</si>
  <si>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</si>
  <si>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</si>
  <si>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</si>
  <si>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</si>
  <si>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</si>
  <si>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</si>
  <si>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</si>
  <si>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</si>
  <si>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</si>
  <si>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</si>
  <si>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</si>
  <si>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</si>
  <si>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</si>
  <si>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</si>
  <si>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</si>
  <si>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</si>
  <si>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</si>
  <si>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</si>
  <si>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</si>
  <si>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</si>
  <si>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</si>
  <si>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</si>
  <si>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</si>
  <si>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</si>
  <si>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</si>
  <si>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</si>
  <si>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</si>
  <si>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</si>
  <si>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</si>
  <si>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</si>
  <si>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</si>
  <si>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</si>
  <si>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</si>
  <si>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</si>
  <si>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</si>
  <si>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</si>
  <si>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</si>
  <si>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</si>
  <si>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</si>
  <si>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</si>
  <si>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</si>
  <si>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</si>
  <si>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</si>
  <si>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</si>
  <si>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</si>
  <si>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</si>
  <si>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</si>
  <si>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</si>
  <si>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</si>
  <si>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</si>
  <si>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</si>
  <si>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</si>
  <si>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</si>
  <si>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</si>
  <si>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</si>
  <si>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</si>
  <si>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</si>
  <si>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</si>
  <si>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</si>
  <si>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</si>
  <si>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</si>
  <si>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</si>
  <si>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</si>
  <si>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</si>
  <si>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</si>
  <si>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</si>
  <si>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</si>
  <si>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</si>
  <si>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</si>
  <si>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</si>
  <si>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</si>
  <si>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</si>
  <si>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</si>
  <si>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</si>
  <si>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</si>
  <si>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</si>
  <si>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</si>
  <si>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</si>
  <si>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</si>
  <si>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</si>
  <si>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</si>
  <si>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</si>
  <si>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</si>
  <si>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</si>
  <si>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</si>
  <si>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</si>
  <si>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</si>
  <si>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</si>
  <si>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</si>
  <si>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</si>
  <si>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</si>
  <si>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</si>
  <si>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</si>
  <si>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</si>
  <si>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</si>
  <si>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</si>
  <si>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</si>
  <si>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</si>
  <si>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</si>
  <si>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</si>
  <si>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</si>
  <si>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</si>
  <si>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</si>
  <si>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</si>
  <si>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</si>
  <si>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</si>
  <si>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</si>
  <si>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</si>
  <si>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</si>
  <si>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</si>
  <si>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</si>
  <si>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</si>
  <si>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</si>
  <si>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</si>
  <si>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</si>
  <si>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</si>
  <si>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</si>
  <si>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</si>
  <si>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</si>
  <si>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</si>
  <si>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</si>
  <si>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</si>
  <si>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</si>
  <si>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</si>
  <si>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</si>
  <si>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</si>
  <si>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</si>
  <si>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</si>
  <si>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</si>
  <si>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</si>
  <si>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</si>
  <si>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</si>
  <si>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</si>
  <si>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</si>
  <si>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</si>
  <si>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</si>
  <si>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</si>
  <si>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</si>
  <si>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</si>
  <si>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</si>
  <si>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</si>
  <si>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</si>
  <si>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</si>
  <si>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</si>
  <si>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</si>
  <si>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</si>
  <si>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</si>
  <si>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</si>
  <si>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</si>
  <si>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</si>
  <si>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</si>
  <si>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</si>
  <si>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</si>
  <si>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</si>
  <si>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</si>
  <si>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</si>
  <si>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</si>
  <si>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</si>
  <si>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</si>
  <si>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</si>
  <si>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</si>
  <si>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</si>
  <si>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</si>
  <si>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</si>
  <si>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</si>
  <si>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</si>
  <si>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</si>
  <si>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</si>
  <si>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</si>
  <si>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</si>
  <si>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</si>
  <si>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</si>
  <si>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</si>
  <si>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</si>
  <si>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</si>
  <si>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</si>
  <si>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</si>
  <si>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</si>
  <si>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</si>
  <si>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</si>
  <si>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</si>
  <si>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</si>
  <si>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</si>
  <si>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</si>
  <si>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</si>
  <si>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</si>
  <si>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</si>
  <si>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</si>
  <si>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</si>
  <si>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</si>
  <si>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</si>
  <si>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</si>
  <si>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</si>
  <si>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</si>
  <si>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</si>
  <si>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</si>
  <si>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</si>
  <si>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</si>
  <si>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</si>
  <si>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</si>
  <si>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</si>
  <si>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</si>
  <si>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</si>
  <si>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</si>
  <si>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</si>
  <si>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</si>
  <si>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</si>
  <si>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</si>
  <si>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</si>
  <si>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</si>
  <si>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</si>
  <si>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</si>
  <si>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</si>
  <si>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</si>
  <si>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</si>
  <si>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</si>
  <si>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</si>
  <si>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</si>
  <si>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</si>
  <si>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</si>
  <si>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</si>
  <si>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</si>
  <si>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</si>
  <si>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</si>
  <si>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</si>
  <si>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</si>
  <si>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</si>
  <si>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</si>
  <si>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</si>
  <si>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</si>
  <si>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</si>
  <si>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</si>
  <si>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</si>
  <si>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</si>
  <si>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</si>
  <si>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</si>
  <si>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</si>
  <si>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</si>
  <si>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</si>
  <si>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</si>
  <si>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</si>
  <si>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</si>
  <si>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</si>
  <si>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</si>
  <si>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</si>
  <si>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</si>
  <si>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</si>
  <si>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</si>
  <si>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</si>
  <si>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</si>
  <si>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</si>
  <si>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</si>
  <si>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</si>
  <si>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</si>
  <si>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</si>
  <si>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</si>
  <si>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</si>
  <si>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</si>
  <si>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</si>
  <si>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</si>
  <si>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</si>
  <si>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</si>
  <si>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</si>
  <si>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</si>
  <si>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</si>
  <si>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</si>
  <si>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</si>
  <si>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</si>
  <si>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</si>
  <si>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</si>
  <si>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</si>
  <si>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</si>
  <si>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</si>
  <si>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</si>
  <si>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</si>
  <si>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</si>
  <si>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</si>
  <si>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</si>
  <si>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</si>
  <si>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</si>
  <si>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</si>
  <si>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</si>
  <si>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</si>
  <si>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</si>
  <si>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</si>
  <si>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</si>
  <si>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</si>
  <si>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</si>
  <si>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</si>
  <si>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</si>
  <si>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</si>
  <si>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</si>
  <si>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</si>
  <si>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</si>
  <si>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</si>
  <si>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</si>
  <si>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</si>
  <si>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</si>
  <si>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</si>
  <si>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</si>
  <si>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</si>
  <si>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</si>
  <si>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</si>
  <si>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</si>
  <si>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</si>
  <si>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</si>
  <si>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</si>
  <si>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</si>
  <si>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</si>
  <si>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</si>
  <si>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</si>
  <si>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</si>
  <si>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</si>
  <si>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</si>
  <si>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</si>
  <si>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</si>
  <si>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</si>
  <si>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</si>
  <si>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</si>
  <si>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</si>
  <si>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</si>
  <si>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</si>
  <si>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</si>
  <si>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</si>
  <si>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</si>
  <si>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</si>
  <si>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</si>
  <si>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</si>
  <si>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</si>
  <si>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</si>
  <si>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</si>
  <si>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</si>
  <si>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</si>
  <si>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</si>
  <si>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</si>
  <si>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</si>
  <si>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</si>
  <si>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</si>
  <si>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</si>
  <si>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</si>
  <si>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</si>
  <si>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</si>
  <si>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</si>
  <si>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</si>
  <si>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</si>
  <si>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</si>
  <si>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</si>
  <si>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</si>
  <si>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</si>
  <si>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</si>
  <si>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</si>
  <si>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</si>
  <si>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</si>
  <si>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</si>
  <si>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</si>
  <si>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</si>
  <si>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</si>
  <si>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</si>
  <si>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</si>
  <si>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</si>
  <si>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</si>
  <si>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</si>
  <si>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</si>
  <si>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</si>
  <si>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</si>
  <si>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</si>
  <si>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</si>
  <si>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</si>
  <si>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</si>
  <si>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</si>
  <si>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</si>
  <si>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</si>
  <si>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</si>
  <si>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</si>
  <si>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</si>
  <si>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</si>
  <si>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</si>
  <si>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</si>
  <si>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</si>
  <si>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</si>
  <si>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</si>
  <si>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</si>
  <si>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</si>
  <si>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</si>
  <si>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</si>
  <si>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</si>
  <si>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</si>
  <si>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</si>
  <si>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</si>
  <si>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</si>
  <si>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</si>
  <si>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</si>
  <si>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</si>
  <si>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</si>
  <si>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</si>
  <si>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</si>
  <si>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</si>
  <si>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</si>
  <si>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</si>
  <si>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</si>
  <si>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</si>
  <si>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</si>
  <si>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</si>
  <si>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</si>
  <si>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</si>
  <si>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</si>
  <si>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</si>
  <si>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</si>
  <si>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</si>
  <si>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</si>
  <si>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</si>
  <si>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</si>
  <si>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</si>
  <si>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</si>
  <si>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</si>
  <si>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</si>
  <si>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</si>
  <si>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</si>
  <si>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</si>
  <si>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</si>
  <si>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</si>
  <si>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</si>
  <si>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</si>
  <si>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</si>
  <si>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</si>
  <si>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</si>
  <si>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</si>
  <si>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</si>
  <si>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</si>
  <si>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</si>
  <si>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</si>
  <si>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</si>
  <si>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</si>
  <si>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</si>
  <si>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</si>
  <si>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</si>
  <si>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</si>
  <si>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</si>
  <si>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</si>
  <si>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</si>
  <si>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</si>
  <si>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</si>
  <si>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</si>
  <si>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</si>
  <si>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</si>
  <si>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</si>
  <si>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</si>
  <si>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</si>
  <si>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</si>
  <si>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</si>
  <si>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</si>
  <si>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</si>
  <si>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</si>
  <si>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</si>
  <si>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</si>
  <si>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</si>
  <si>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</si>
  <si>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</si>
  <si>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</si>
  <si>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</si>
  <si>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</si>
  <si>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</si>
  <si>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</si>
  <si>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</si>
  <si>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</si>
  <si>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</si>
  <si>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</si>
  <si>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</si>
  <si>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</si>
  <si>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</si>
  <si>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</si>
  <si>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</si>
  <si>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</si>
  <si>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</si>
  <si>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</si>
  <si>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</si>
  <si>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</si>
  <si>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</si>
  <si>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</si>
  <si>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</si>
  <si>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</si>
  <si>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</si>
  <si>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</si>
  <si>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</si>
  <si>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</si>
  <si>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</si>
  <si>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</si>
  <si>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</si>
  <si>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</si>
  <si>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</si>
  <si>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</si>
  <si>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</si>
  <si>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</si>
  <si>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</si>
  <si>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</si>
  <si>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</si>
  <si>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</si>
  <si>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</si>
  <si>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</si>
  <si>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</si>
  <si>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</si>
  <si>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</si>
  <si>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</si>
  <si>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</si>
  <si>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</si>
  <si>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</si>
  <si>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</si>
  <si>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</si>
  <si>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</si>
  <si>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</si>
  <si>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</si>
  <si>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</si>
  <si>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</si>
  <si>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</si>
  <si>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</si>
  <si>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</si>
  <si>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</si>
  <si>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</si>
  <si>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</si>
  <si>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</si>
  <si>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</si>
  <si>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</si>
  <si>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</si>
  <si>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</si>
  <si>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</si>
  <si>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</si>
  <si>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</si>
  <si>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</si>
  <si>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</si>
  <si>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</si>
  <si>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</si>
  <si>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</si>
  <si>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</si>
  <si>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</si>
  <si>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</si>
  <si>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</si>
  <si>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</si>
  <si>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</si>
  <si>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</si>
  <si>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</si>
  <si>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</si>
  <si>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</si>
  <si>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</si>
  <si>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</si>
  <si>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</si>
  <si>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</si>
  <si>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</si>
  <si>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</si>
  <si>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</si>
  <si>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</si>
  <si>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</si>
  <si>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</si>
  <si>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</si>
  <si>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</si>
  <si>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</si>
  <si>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</si>
  <si>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</si>
  <si>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</si>
  <si>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</si>
  <si>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</si>
  <si>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</si>
  <si>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</si>
  <si>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</si>
  <si>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</si>
  <si>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</si>
  <si>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</si>
  <si>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</si>
  <si>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</si>
  <si>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</si>
  <si>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</si>
  <si>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</si>
  <si>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</si>
  <si>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</si>
  <si>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</si>
  <si>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</si>
  <si>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</si>
  <si>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</si>
  <si>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</si>
  <si>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</si>
  <si>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</si>
  <si>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</si>
  <si>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</si>
  <si>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</si>
  <si>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</si>
  <si>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</si>
  <si>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</si>
  <si>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</si>
  <si>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</si>
  <si>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</si>
  <si>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</si>
  <si>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</si>
  <si>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</si>
  <si>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</si>
  <si>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</si>
  <si>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</si>
  <si>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</si>
  <si>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</si>
  <si>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</si>
  <si>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</si>
  <si>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</si>
  <si>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</si>
  <si>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</si>
  <si>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</si>
  <si>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</si>
  <si>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</si>
  <si>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</si>
  <si>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</si>
  <si>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</si>
  <si>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</si>
  <si>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</si>
  <si>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</si>
  <si>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</si>
  <si>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</si>
  <si>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</si>
  <si>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</si>
  <si>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</si>
  <si>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</si>
  <si>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</si>
  <si>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</si>
  <si>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</si>
  <si>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</si>
  <si>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</si>
  <si>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</si>
  <si>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</si>
  <si>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</si>
  <si>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</si>
  <si>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</si>
  <si>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</si>
  <si>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</si>
  <si>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</si>
  <si>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</si>
  <si>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</si>
  <si>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</si>
  <si>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</si>
  <si>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</si>
  <si>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</si>
  <si>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</si>
  <si>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</si>
  <si>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</si>
  <si>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</si>
  <si>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</si>
  <si>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</si>
  <si>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</si>
  <si>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</si>
  <si>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</si>
  <si>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</si>
  <si>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</si>
  <si>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</si>
  <si>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</si>
  <si>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</si>
  <si>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</si>
  <si>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</si>
  <si>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</si>
  <si>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</si>
  <si>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</si>
  <si>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</si>
  <si>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</si>
  <si>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</si>
  <si>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</si>
  <si>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</si>
  <si>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</si>
  <si>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</si>
  <si>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</si>
  <si>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</si>
  <si>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</si>
  <si>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</si>
  <si>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</si>
  <si>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</si>
  <si>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</si>
  <si>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</si>
  <si>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</si>
  <si>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</si>
  <si>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</si>
  <si>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</si>
  <si>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</si>
  <si>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</si>
  <si>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</si>
  <si>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</si>
  <si>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</si>
  <si>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</si>
  <si>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</si>
  <si>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</si>
  <si>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</si>
  <si>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</si>
  <si>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</si>
  <si>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</si>
  <si>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</si>
  <si>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</si>
  <si>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</si>
  <si>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</si>
  <si>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</si>
  <si>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</si>
  <si>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</si>
  <si>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</si>
  <si>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</si>
  <si>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</si>
  <si>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</si>
  <si>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</si>
  <si>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</si>
  <si>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</si>
  <si>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</si>
  <si>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</si>
  <si>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</si>
  <si>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</si>
  <si>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</si>
  <si>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</si>
  <si>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</si>
  <si>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</si>
  <si>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</si>
  <si>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</si>
  <si>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</si>
  <si>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</si>
  <si>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</si>
  <si>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</si>
  <si>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</si>
  <si>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</si>
  <si>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</si>
  <si>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</si>
  <si>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</si>
  <si>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</si>
  <si>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</si>
  <si>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</si>
  <si>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</si>
  <si>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</si>
  <si>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</si>
  <si>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</si>
  <si>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</si>
  <si>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</si>
  <si>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</si>
  <si>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</si>
  <si>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</si>
  <si>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</si>
  <si>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</si>
  <si>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</si>
  <si>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</si>
  <si>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</si>
  <si>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</si>
  <si>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</si>
  <si>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</si>
  <si>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</si>
  <si>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</si>
  <si>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</si>
  <si>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</si>
  <si>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</si>
  <si>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</si>
  <si>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</si>
  <si>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</si>
  <si>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</si>
  <si>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</si>
  <si>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</si>
  <si>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</si>
  <si>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</si>
  <si>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</si>
  <si>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</si>
  <si>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</si>
  <si>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</si>
  <si>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</si>
  <si>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</si>
  <si>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</si>
  <si>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</si>
  <si>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</si>
  <si>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</si>
  <si>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</si>
  <si>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</si>
  <si>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</si>
  <si>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</si>
  <si>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</si>
  <si>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</si>
  <si>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</si>
  <si>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</si>
  <si>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</si>
  <si>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</si>
  <si>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</si>
  <si>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</si>
  <si>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</si>
  <si>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</si>
  <si>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</si>
  <si>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</si>
  <si>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</si>
  <si>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</si>
  <si>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</si>
  <si>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</si>
  <si>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</si>
  <si>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</si>
  <si>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</si>
  <si>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</si>
  <si>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</si>
  <si>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</si>
  <si>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</si>
  <si>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</si>
  <si>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</si>
  <si>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</si>
  <si>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</si>
  <si>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</si>
  <si>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</si>
  <si>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</si>
  <si>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</si>
  <si>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</si>
  <si>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</si>
  <si>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</si>
  <si>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</si>
  <si>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</si>
  <si>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</si>
  <si>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</si>
  <si>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</si>
  <si>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</si>
  <si>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</si>
  <si>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</si>
  <si>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</si>
  <si>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</si>
  <si>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</si>
  <si>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</si>
  <si>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</si>
  <si>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</si>
  <si>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</si>
  <si>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</si>
  <si>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</si>
  <si>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</si>
  <si>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</si>
  <si>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</si>
  <si>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</si>
  <si>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</si>
  <si>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</si>
  <si>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</si>
  <si>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</si>
  <si>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</si>
  <si>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</si>
  <si>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</si>
  <si>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</si>
  <si>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</si>
  <si>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</si>
  <si>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</si>
  <si>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</si>
  <si>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</si>
  <si>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</si>
  <si>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</si>
  <si>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</si>
  <si>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</si>
  <si>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</si>
  <si>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</si>
  <si>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</si>
  <si>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</si>
  <si>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</si>
  <si>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</si>
  <si>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</si>
  <si>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</si>
  <si>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</si>
  <si>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</si>
  <si>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</si>
  <si>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</si>
  <si>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</si>
  <si>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</si>
  <si>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</si>
  <si>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</si>
  <si>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</si>
  <si>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</si>
  <si>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</si>
  <si>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</si>
  <si>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</si>
  <si>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</si>
  <si>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</si>
  <si>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</si>
  <si>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</si>
  <si>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</si>
  <si>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</si>
  <si>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</si>
  <si>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</si>
  <si>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</si>
  <si>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</si>
  <si>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</si>
  <si>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</si>
  <si>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</si>
  <si>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</si>
  <si>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</si>
  <si>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</si>
  <si>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</si>
  <si>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</si>
  <si>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</si>
  <si>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</si>
  <si>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</si>
  <si>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</si>
  <si>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</si>
  <si>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</si>
  <si>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</si>
  <si>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</si>
  <si>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</si>
  <si>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</si>
  <si>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</si>
  <si>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</si>
  <si>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</si>
  <si>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</si>
  <si>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</si>
  <si>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</si>
  <si>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</si>
  <si>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</si>
  <si>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</si>
  <si>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</si>
  <si>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</si>
  <si>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</si>
  <si>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</si>
  <si>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</si>
  <si>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</si>
  <si>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</si>
  <si>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</si>
  <si>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</si>
  <si>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</si>
  <si>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</si>
  <si>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</si>
  <si>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</si>
  <si>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</si>
  <si>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</si>
  <si>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</si>
  <si>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</si>
  <si>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</si>
  <si>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</si>
  <si>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</si>
  <si>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</si>
  <si>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</si>
  <si>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</si>
  <si>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</si>
  <si>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</si>
  <si>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</si>
  <si>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</si>
  <si>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</si>
  <si>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</si>
  <si>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</si>
  <si>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</si>
  <si>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</si>
  <si>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</si>
  <si>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</si>
  <si>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</si>
  <si>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</si>
  <si>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</si>
  <si>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</si>
  <si>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</si>
  <si>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</si>
  <si>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</si>
  <si>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</si>
  <si>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</si>
  <si>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</si>
  <si>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</si>
  <si>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</si>
  <si>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</si>
  <si>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</si>
  <si>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</si>
  <si>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</si>
  <si>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</si>
  <si>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</si>
  <si>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</si>
  <si>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</si>
  <si>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</si>
  <si>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</si>
  <si>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</si>
  <si>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</si>
  <si>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</si>
  <si>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</si>
  <si>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</si>
  <si>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</si>
  <si>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</si>
  <si>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</si>
  <si>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</si>
  <si>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</si>
  <si>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</si>
  <si>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</si>
  <si>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</si>
  <si>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</si>
  <si>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</si>
  <si>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</si>
  <si>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</si>
  <si>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</si>
  <si>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</si>
  <si>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</si>
  <si>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</si>
  <si>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</si>
  <si>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</si>
  <si>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</si>
  <si>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</si>
  <si>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</si>
  <si>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</si>
  <si>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</si>
  <si>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</si>
  <si>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</si>
  <si>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</si>
  <si>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</si>
  <si>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</si>
  <si>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</si>
  <si>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</si>
  <si>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</si>
  <si>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</si>
  <si>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</si>
  <si>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</si>
  <si>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</si>
  <si>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</si>
  <si>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</si>
  <si>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</si>
  <si>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</si>
  <si>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</si>
  <si>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</si>
  <si>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</si>
  <si>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</si>
  <si>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</si>
  <si>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</si>
  <si>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</si>
  <si>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</si>
  <si>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</si>
  <si>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</si>
  <si>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</si>
  <si>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</si>
  <si>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</si>
  <si>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</si>
  <si>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</si>
  <si>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</si>
  <si>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</si>
  <si>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</si>
  <si>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</si>
  <si>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</si>
  <si>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</si>
  <si>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</si>
  <si>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</si>
  <si>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</si>
  <si>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</si>
  <si>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</si>
  <si>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</si>
  <si>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</si>
  <si>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</si>
  <si>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</si>
  <si>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</si>
  <si>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</si>
  <si>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</si>
  <si>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</si>
  <si>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</si>
  <si>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</si>
  <si>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</si>
  <si>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</si>
  <si>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</si>
  <si>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</si>
  <si>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</si>
  <si>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</si>
  <si>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</si>
  <si>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</si>
  <si>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</si>
  <si>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</si>
  <si>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</si>
  <si>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</si>
  <si>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</si>
  <si>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</si>
  <si>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</si>
  <si>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</si>
  <si>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</si>
  <si>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</si>
  <si>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</si>
  <si>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</si>
  <si>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</si>
  <si>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</si>
  <si>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</si>
  <si>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</si>
  <si>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</si>
  <si>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</si>
  <si>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</si>
  <si>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</si>
  <si>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</si>
  <si>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</si>
  <si>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</si>
  <si>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</si>
  <si>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</si>
  <si>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</si>
  <si>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</si>
  <si>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</si>
  <si>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</si>
  <si>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</si>
  <si>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</si>
  <si>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</si>
  <si>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</si>
  <si>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</si>
  <si>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</si>
  <si>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</si>
  <si>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</si>
  <si>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</si>
  <si>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</si>
  <si>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</si>
  <si>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</si>
  <si>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</si>
  <si>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</si>
  <si>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</si>
  <si>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</si>
  <si>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</si>
  <si>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</si>
  <si>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</si>
  <si>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</si>
  <si>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</si>
  <si>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</si>
  <si>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</si>
  <si>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</si>
  <si>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</si>
  <si>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</si>
  <si>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</si>
  <si>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</si>
  <si>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</si>
  <si>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</si>
  <si>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</si>
  <si>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</si>
  <si>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</si>
  <si>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</si>
  <si>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</si>
  <si>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</si>
  <si>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</si>
  <si>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</si>
  <si>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</si>
  <si>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</si>
  <si>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</si>
  <si>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</si>
  <si>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</si>
  <si>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</si>
  <si>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</si>
  <si>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</si>
  <si>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</si>
  <si>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</si>
  <si>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</si>
  <si>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</si>
  <si>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</si>
  <si>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</si>
  <si>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</si>
  <si>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</si>
  <si>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</si>
  <si>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</si>
  <si>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</si>
  <si>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</si>
  <si>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</si>
  <si>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</si>
  <si>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</si>
  <si>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</si>
  <si>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</si>
  <si>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</si>
  <si>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</si>
  <si>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</si>
  <si>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</si>
  <si>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</si>
  <si>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</si>
  <si>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</si>
  <si>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</si>
  <si>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</si>
  <si>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</si>
  <si>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</si>
  <si>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</si>
  <si>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</si>
  <si>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</si>
  <si>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</si>
  <si>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</si>
  <si>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</si>
  <si>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</si>
  <si>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</si>
  <si>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</si>
  <si>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</si>
  <si>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</si>
  <si>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</si>
  <si>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</si>
  <si>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</si>
  <si>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</si>
  <si>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</si>
  <si>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</si>
  <si>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</si>
  <si>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</si>
  <si>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</si>
  <si>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</si>
  <si>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</si>
  <si>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</si>
  <si>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</si>
  <si>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</si>
  <si>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</si>
  <si>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</si>
  <si>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</si>
  <si>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</si>
  <si>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</si>
  <si>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</si>
  <si>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</si>
  <si>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</si>
  <si>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</si>
  <si>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</si>
  <si>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</si>
  <si>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</si>
  <si>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</si>
  <si>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</si>
  <si>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</si>
  <si>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</si>
  <si>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</si>
  <si>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</si>
  <si>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</si>
  <si>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</si>
  <si>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</si>
  <si>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</si>
  <si>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</si>
  <si>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</si>
  <si>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</si>
  <si>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</si>
  <si>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</si>
  <si>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</si>
  <si>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</si>
  <si>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</si>
  <si>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</si>
  <si>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</si>
  <si>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</si>
  <si>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</si>
  <si>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</si>
  <si>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</si>
  <si>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</si>
  <si>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</si>
  <si>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</si>
  <si>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</si>
  <si>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</si>
  <si>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</si>
  <si>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</si>
  <si>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</si>
  <si>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</si>
  <si>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</si>
  <si>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</si>
  <si>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</si>
  <si>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</si>
  <si>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</si>
  <si>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</si>
  <si>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</si>
  <si>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</si>
  <si>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</si>
  <si>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</si>
  <si>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</si>
  <si>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</si>
  <si>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</si>
  <si>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</si>
  <si>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</si>
  <si>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</si>
  <si>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</si>
  <si>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</si>
  <si>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</si>
  <si>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</si>
  <si>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</si>
  <si>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</si>
  <si>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</si>
  <si>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</si>
  <si>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</si>
  <si>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</si>
  <si>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</si>
  <si>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</si>
  <si>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</si>
  <si>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</si>
  <si>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</si>
  <si>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</si>
  <si>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</si>
  <si>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</si>
  <si>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</si>
  <si>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</si>
  <si>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</si>
  <si>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</si>
  <si>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</si>
  <si>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</si>
  <si>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</si>
  <si>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</si>
  <si>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</si>
  <si>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</si>
  <si>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</si>
  <si>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</si>
  <si>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</si>
  <si>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</si>
  <si>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</si>
  <si>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</si>
  <si>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</si>
  <si>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</si>
  <si>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</si>
  <si>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</si>
  <si>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</si>
  <si>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</si>
  <si>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</si>
  <si>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</si>
  <si>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</si>
  <si>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</si>
  <si>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</si>
  <si>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</si>
  <si>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</si>
  <si>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</si>
  <si>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</si>
  <si>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</si>
  <si>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</si>
  <si>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</si>
  <si>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</si>
  <si>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</si>
  <si>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</si>
  <si>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</si>
  <si>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</si>
  <si>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</si>
  <si>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</si>
  <si>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</si>
  <si>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</si>
  <si>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</si>
  <si>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</si>
  <si>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</si>
  <si>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</si>
  <si>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</si>
  <si>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</si>
  <si>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</si>
  <si>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</si>
  <si>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</si>
  <si>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</si>
  <si>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</si>
  <si>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</si>
  <si>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</si>
  <si>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</si>
  <si>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</si>
  <si>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</si>
  <si>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</si>
  <si>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</si>
  <si>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</si>
  <si>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</si>
  <si>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</si>
  <si>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</si>
  <si>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</si>
  <si>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</si>
  <si>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</si>
  <si>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</si>
  <si>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</si>
  <si>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</si>
  <si>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</si>
  <si>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</si>
  <si>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</si>
  <si>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</si>
  <si>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</si>
  <si>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</si>
  <si>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</si>
  <si>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</si>
  <si>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</si>
  <si>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</si>
  <si>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</si>
  <si>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</si>
  <si>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</si>
  <si>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</si>
  <si>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</si>
  <si>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</si>
  <si>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</si>
  <si>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</si>
  <si>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</si>
  <si>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</si>
  <si>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</si>
  <si>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</si>
  <si>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</si>
  <si>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</si>
  <si>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</si>
  <si>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</si>
  <si>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</si>
  <si>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</si>
  <si>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</si>
  <si>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</si>
  <si>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</si>
  <si>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</si>
  <si>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</si>
  <si>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</si>
  <si>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</si>
  <si>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</si>
  <si>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</si>
  <si>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</si>
  <si>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</si>
  <si>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</si>
  <si>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</si>
  <si>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</si>
  <si>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</si>
  <si>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</si>
  <si>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</si>
  <si>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</si>
  <si>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</si>
  <si>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</si>
  <si>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</si>
  <si>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</si>
  <si>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</si>
  <si>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</si>
  <si>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</si>
  <si>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</si>
  <si>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</si>
  <si>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</si>
  <si>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</si>
  <si>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</si>
  <si>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</si>
  <si>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</si>
  <si>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</si>
  <si>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</si>
  <si>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</si>
  <si>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</si>
  <si>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</si>
  <si>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</si>
  <si>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</si>
  <si>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</si>
  <si>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</si>
  <si>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</si>
  <si>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</si>
  <si>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</si>
  <si>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</si>
  <si>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</si>
  <si>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</si>
  <si>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</si>
  <si>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</si>
  <si>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</si>
  <si>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</si>
  <si>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</si>
  <si>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</si>
  <si>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</si>
  <si>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</si>
  <si>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</si>
  <si>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</si>
  <si>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</si>
  <si>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</si>
  <si>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</si>
  <si>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</si>
  <si>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</si>
  <si>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</si>
  <si>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</si>
  <si>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</si>
  <si>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</si>
  <si>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</si>
  <si>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</si>
  <si>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</si>
  <si>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</si>
  <si>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</si>
  <si>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</si>
  <si>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</si>
  <si>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</si>
  <si>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</si>
  <si>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</si>
  <si>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</si>
  <si>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</si>
  <si>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</si>
  <si>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</si>
  <si>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</si>
  <si>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</si>
  <si>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</si>
  <si>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</si>
  <si>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</si>
  <si>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</si>
  <si>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</si>
  <si>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</si>
  <si>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</si>
  <si>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</si>
  <si>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</si>
  <si>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</si>
  <si>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</si>
  <si>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</si>
  <si>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</si>
  <si>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</si>
  <si>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</si>
  <si>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</si>
  <si>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</si>
  <si>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</si>
  <si>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</si>
  <si>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</si>
  <si>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</si>
  <si>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</si>
  <si>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</si>
  <si>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</si>
  <si>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</si>
  <si>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</si>
  <si>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</si>
  <si>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</si>
  <si>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</si>
  <si>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</si>
  <si>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</si>
  <si>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</si>
  <si>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</si>
  <si>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</si>
  <si>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</si>
  <si>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</si>
  <si>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</si>
  <si>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</si>
  <si>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</si>
  <si>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</si>
  <si>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</si>
  <si>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</si>
  <si>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</si>
  <si>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</si>
  <si>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</si>
  <si>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</si>
  <si>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</si>
  <si>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</si>
  <si>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</si>
  <si>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</si>
  <si>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</si>
  <si>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</si>
  <si>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</si>
  <si>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</si>
  <si>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</si>
  <si>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</si>
  <si>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</si>
  <si>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</si>
  <si>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</si>
  <si>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</si>
  <si>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</si>
  <si>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</si>
  <si>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</si>
  <si>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</si>
  <si>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</si>
  <si>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</si>
  <si>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</si>
  <si>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</si>
  <si>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</si>
  <si>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</si>
  <si>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</si>
  <si>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</si>
  <si>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</si>
  <si>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</si>
  <si>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</si>
  <si>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</si>
  <si>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</si>
  <si>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</si>
  <si>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</si>
  <si>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</si>
  <si>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</si>
  <si>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</si>
  <si>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</si>
  <si>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</si>
  <si>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</si>
  <si>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</si>
  <si>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</si>
  <si>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</si>
  <si>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</si>
  <si>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</si>
  <si>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</si>
  <si>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</si>
  <si>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</si>
  <si>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</si>
  <si>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</si>
  <si>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</si>
  <si>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</si>
  <si>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</si>
  <si>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</si>
  <si>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</si>
  <si>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</si>
  <si>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</si>
  <si>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</si>
  <si>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</si>
  <si>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</si>
  <si>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</si>
  <si>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</si>
  <si>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</si>
  <si>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</si>
  <si>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</si>
  <si>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</si>
  <si>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</si>
  <si>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</si>
  <si>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</si>
  <si>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</si>
  <si>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</si>
  <si>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</si>
  <si>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</si>
  <si>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</si>
  <si>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</si>
  <si>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</si>
  <si>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</si>
  <si>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</si>
  <si>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</si>
  <si>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</si>
  <si>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</si>
  <si>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</si>
  <si>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</si>
  <si>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</si>
  <si>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</si>
  <si>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</si>
  <si>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</si>
  <si>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</si>
  <si>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</si>
  <si>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</si>
  <si>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</si>
  <si>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</si>
  <si>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</si>
  <si>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</si>
  <si>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</si>
  <si>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</si>
  <si>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</si>
  <si>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</si>
  <si>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</si>
  <si>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</si>
  <si>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</si>
  <si>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</si>
  <si>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</si>
  <si>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</si>
  <si>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</si>
  <si>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</si>
  <si>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</si>
  <si>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</si>
  <si>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</si>
  <si>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</si>
  <si>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</si>
  <si>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</si>
  <si>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</si>
  <si>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</si>
  <si>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</si>
  <si>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</si>
  <si>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</si>
  <si>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</si>
  <si>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</si>
  <si>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</si>
  <si>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</si>
  <si>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</si>
  <si>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</si>
  <si>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</si>
  <si>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</si>
  <si>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</si>
  <si>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</si>
  <si>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</si>
  <si>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</si>
  <si>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</si>
  <si>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</si>
  <si>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</si>
  <si>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</si>
  <si>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</si>
  <si>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</si>
  <si>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</si>
  <si>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</si>
  <si>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</si>
  <si>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</si>
  <si>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</si>
  <si>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</si>
  <si>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</si>
  <si>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</si>
  <si>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</si>
  <si>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</si>
  <si>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</si>
  <si>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</si>
  <si>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</si>
  <si>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</si>
  <si>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</si>
  <si>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</si>
  <si>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</si>
  <si>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</si>
  <si>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</si>
  <si>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</si>
  <si>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</si>
  <si>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</si>
  <si>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</si>
  <si>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</si>
  <si>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</si>
  <si>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</si>
  <si>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</si>
  <si>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</si>
  <si>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</si>
  <si>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</si>
  <si>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</si>
  <si>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</si>
  <si>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</si>
  <si>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</si>
  <si>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</si>
  <si>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</si>
  <si>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</si>
  <si>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</si>
  <si>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</si>
  <si>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</si>
  <si>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</si>
  <si>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</si>
  <si>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</si>
  <si>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</si>
  <si>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</si>
  <si>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</si>
  <si>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</si>
  <si>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</si>
  <si>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</si>
  <si>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</si>
  <si>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</si>
  <si>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</si>
  <si>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</si>
  <si>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</si>
  <si>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</si>
  <si>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</si>
  <si>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</si>
  <si>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</si>
  <si>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</si>
  <si>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</si>
  <si>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</si>
  <si>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</si>
  <si>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</si>
  <si>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</si>
  <si>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</si>
  <si>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</si>
  <si>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</si>
  <si>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</si>
  <si>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</si>
  <si>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</si>
  <si>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</si>
  <si>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</si>
  <si>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</si>
  <si>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</si>
  <si>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</si>
  <si>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</si>
  <si>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</si>
  <si>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</si>
  <si>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</si>
  <si>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</si>
  <si>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</si>
  <si>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</si>
  <si>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</si>
  <si>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</si>
  <si>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</si>
  <si>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</si>
  <si>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</si>
  <si>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</si>
  <si>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</si>
  <si>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</si>
  <si>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</si>
  <si>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</si>
  <si>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</si>
  <si>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</si>
  <si>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</si>
  <si>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</si>
  <si>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</si>
  <si>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</si>
  <si>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</si>
  <si>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</si>
  <si>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</si>
  <si>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</si>
  <si>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</si>
  <si>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</si>
  <si>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</si>
  <si>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</si>
  <si>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</si>
  <si>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</si>
  <si>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</si>
  <si>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</si>
  <si>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</si>
  <si>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</si>
  <si>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</si>
  <si>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</si>
  <si>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</si>
  <si>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</si>
  <si>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</si>
  <si>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</si>
  <si>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</si>
  <si>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</si>
  <si>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</si>
  <si>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</si>
  <si>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</si>
  <si>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</si>
  <si>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</si>
  <si>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</si>
  <si>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</si>
  <si>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</si>
  <si>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</si>
  <si>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</si>
  <si>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</si>
  <si>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</si>
  <si>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</si>
  <si>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</si>
  <si>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</si>
  <si>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</si>
  <si>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</si>
  <si>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</si>
  <si>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</si>
  <si>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</si>
  <si>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</si>
  <si>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</si>
  <si>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</si>
  <si>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</si>
  <si>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</si>
  <si>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</si>
  <si>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</si>
  <si>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</si>
  <si>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</si>
  <si>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</si>
  <si>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</si>
  <si>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</si>
  <si>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</si>
  <si>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</si>
  <si>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</si>
  <si>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</si>
  <si>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</si>
  <si>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</si>
  <si>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</si>
  <si>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</si>
  <si>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</si>
  <si>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</si>
  <si>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</si>
  <si>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</si>
  <si>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</si>
  <si>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</si>
  <si>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</si>
  <si>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</si>
  <si>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</si>
  <si>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</si>
  <si>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</si>
  <si>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</si>
  <si>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</si>
  <si>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</si>
  <si>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</si>
  <si>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</si>
  <si>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</si>
  <si>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</si>
  <si>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</si>
  <si>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</si>
  <si>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</si>
  <si>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</si>
  <si>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</si>
  <si>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</si>
  <si>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</si>
  <si>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</si>
  <si>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</si>
  <si>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</si>
  <si>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</si>
  <si>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</si>
  <si>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</si>
  <si>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</si>
  <si>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</si>
  <si>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</si>
  <si>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</si>
  <si>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</si>
  <si>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</si>
  <si>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</si>
  <si>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</si>
  <si>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</si>
  <si>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</si>
  <si>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</si>
  <si>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</si>
  <si>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</si>
  <si>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</si>
  <si>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</si>
  <si>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</si>
  <si>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</si>
  <si>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</si>
  <si>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</si>
  <si>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</si>
  <si>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</si>
  <si>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</si>
  <si>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</si>
  <si>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</si>
  <si>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</si>
  <si>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</si>
  <si>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</si>
  <si>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</si>
  <si>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</si>
  <si>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</si>
  <si>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</si>
  <si>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</si>
  <si>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</si>
  <si>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</si>
  <si>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</si>
  <si>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</si>
  <si>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</si>
  <si>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</si>
  <si>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</si>
  <si>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</si>
  <si>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</si>
  <si>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</si>
  <si>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</si>
  <si>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</si>
  <si>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</si>
  <si>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</si>
  <si>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</si>
  <si>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</si>
  <si>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</si>
  <si>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</si>
  <si>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</si>
  <si>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</si>
  <si>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</si>
  <si>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</si>
  <si>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</si>
  <si>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</si>
  <si>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</si>
  <si>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</si>
  <si>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</si>
  <si>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</si>
  <si>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</si>
  <si>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</si>
  <si>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</si>
  <si>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</si>
  <si>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</si>
  <si>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</si>
  <si>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</si>
  <si>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</si>
  <si>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</si>
  <si>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</si>
  <si>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</si>
  <si>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</si>
  <si>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</si>
  <si>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</si>
  <si>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</si>
  <si>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</si>
  <si>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</si>
  <si>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</si>
  <si>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</si>
  <si>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</si>
  <si>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</si>
  <si>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</si>
  <si>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</si>
  <si>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</si>
  <si>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</si>
  <si>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</si>
  <si>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</si>
  <si>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</si>
  <si>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</si>
  <si>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</si>
  <si>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</si>
  <si>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</si>
  <si>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</si>
  <si>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</si>
  <si>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</si>
  <si>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</si>
  <si>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</si>
  <si>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</si>
  <si>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</si>
  <si>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</si>
  <si>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</si>
  <si>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</si>
  <si>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</si>
  <si>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</si>
  <si>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</si>
  <si>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</si>
  <si>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</si>
  <si>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</si>
  <si>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</si>
  <si>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</si>
  <si>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</si>
  <si>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</si>
  <si>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</si>
  <si>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</si>
  <si>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</si>
  <si>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</si>
  <si>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</si>
  <si>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</si>
  <si>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</si>
  <si>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</si>
  <si>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</si>
  <si>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</si>
  <si>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</si>
  <si>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</si>
  <si>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</si>
  <si>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</si>
  <si>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</si>
  <si>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</si>
  <si>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</si>
  <si>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</si>
  <si>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</si>
  <si>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</si>
  <si>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</si>
  <si>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</si>
  <si>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</si>
  <si>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</si>
  <si>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</si>
  <si>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</si>
  <si>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</si>
  <si>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</si>
  <si>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</si>
  <si>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</si>
  <si>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</si>
  <si>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</si>
  <si>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</si>
  <si>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</si>
  <si>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</si>
  <si>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</si>
  <si>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</si>
  <si>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</si>
  <si>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</si>
  <si>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</si>
  <si>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</si>
  <si>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</si>
  <si>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</si>
  <si>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</si>
  <si>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</si>
  <si>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</si>
  <si>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</si>
  <si>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</si>
  <si>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</si>
  <si>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</si>
  <si>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</si>
  <si>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</si>
  <si>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</si>
  <si>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</si>
  <si>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</si>
  <si>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</si>
  <si>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</si>
  <si>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</si>
  <si>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</si>
  <si>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</si>
  <si>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</si>
  <si>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</si>
  <si>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</si>
  <si>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</si>
  <si>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</si>
  <si>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</si>
  <si>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</si>
  <si>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</si>
  <si>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</si>
  <si>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</si>
  <si>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</si>
  <si>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</si>
  <si>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</si>
  <si>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</si>
  <si>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</si>
  <si>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</si>
  <si>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</si>
  <si>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</si>
  <si>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</si>
  <si>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</si>
  <si>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</si>
  <si>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</si>
  <si>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</si>
  <si>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</si>
  <si>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</si>
  <si>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</si>
  <si>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</si>
  <si>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</si>
  <si>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</si>
  <si>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</si>
  <si>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</si>
  <si>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</si>
  <si>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</si>
  <si>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</si>
  <si>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</si>
  <si>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</si>
  <si>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</si>
  <si>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</si>
  <si>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</si>
  <si>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</si>
  <si>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</si>
  <si>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</si>
  <si>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</si>
  <si>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</si>
  <si>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</si>
  <si>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</si>
  <si>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</si>
  <si>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</si>
  <si>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</si>
  <si>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</si>
  <si>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</si>
  <si>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</si>
  <si>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</si>
  <si>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</si>
  <si>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</si>
  <si>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</si>
  <si>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</si>
  <si>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</si>
  <si>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</si>
  <si>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</si>
  <si>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</si>
  <si>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</si>
  <si>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</si>
  <si>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</si>
  <si>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</si>
  <si>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</si>
  <si>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</si>
  <si>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</si>
  <si>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</si>
  <si>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</si>
  <si>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</si>
  <si>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</si>
  <si>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</si>
  <si>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</si>
  <si>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</si>
  <si>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</si>
  <si>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</si>
  <si>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</si>
  <si>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</si>
  <si>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</si>
  <si>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</si>
  <si>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</si>
  <si>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</si>
  <si>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</si>
  <si>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</si>
  <si>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</si>
  <si>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</si>
  <si>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</si>
  <si>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</si>
  <si>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</si>
  <si>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</si>
  <si>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</si>
  <si>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</si>
  <si>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</si>
  <si>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</si>
  <si>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</si>
  <si>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</si>
  <si>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</si>
  <si>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</si>
  <si>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</si>
  <si>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</si>
  <si>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</si>
  <si>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</si>
  <si>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</si>
  <si>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</si>
  <si>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</si>
  <si>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</si>
  <si>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</si>
  <si>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</si>
  <si>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</si>
  <si>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</si>
  <si>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</si>
  <si>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</si>
  <si>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</si>
  <si>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</si>
  <si>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</si>
  <si>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</si>
  <si>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</si>
  <si>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</si>
  <si>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</si>
  <si>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</si>
  <si>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</si>
  <si>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</si>
  <si>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</si>
  <si>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</si>
  <si>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</si>
  <si>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</si>
  <si>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</si>
  <si>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</si>
  <si>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</si>
  <si>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</si>
  <si>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</si>
  <si>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</si>
  <si>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</si>
  <si>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</si>
  <si>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</si>
  <si>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</si>
  <si>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</si>
  <si>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</si>
  <si>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</si>
  <si>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</si>
  <si>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</si>
  <si>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</si>
  <si>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</si>
  <si>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</si>
  <si>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</si>
  <si>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</si>
  <si>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</si>
  <si>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</si>
  <si>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</si>
  <si>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</si>
  <si>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</si>
  <si>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</si>
  <si>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</si>
  <si>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</si>
  <si>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</si>
  <si>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</si>
  <si>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</si>
  <si>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</si>
  <si>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</si>
  <si>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</si>
  <si>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</si>
  <si>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</si>
  <si>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</si>
  <si>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</si>
  <si>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</si>
  <si>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</si>
  <si>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</si>
  <si>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</si>
  <si>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</si>
  <si>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</si>
  <si>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</si>
  <si>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</si>
  <si>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</si>
  <si>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</si>
  <si>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</si>
  <si>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</si>
  <si>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</si>
  <si>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</si>
  <si>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</si>
  <si>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</si>
  <si>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</si>
  <si>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</si>
  <si>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</si>
  <si>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</si>
  <si>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</si>
  <si>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</si>
  <si>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</si>
  <si>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</si>
  <si>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</si>
  <si>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</si>
  <si>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</si>
  <si>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</si>
  <si>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</si>
  <si>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</si>
  <si>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</si>
  <si>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</si>
  <si>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</si>
  <si>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</si>
  <si>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</si>
  <si>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</si>
  <si>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</si>
  <si>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</si>
  <si>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</si>
  <si>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</si>
  <si>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</si>
  <si>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</si>
  <si>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</si>
  <si>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</si>
  <si>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</si>
  <si>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</si>
  <si>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</si>
  <si>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</si>
  <si>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</si>
  <si>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</si>
  <si>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</si>
  <si>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</si>
  <si>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</si>
  <si>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</si>
  <si>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</si>
  <si>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</si>
  <si>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</si>
  <si>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</si>
  <si>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</si>
  <si>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</si>
  <si>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</si>
  <si>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</si>
  <si>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</si>
  <si>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</si>
  <si>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</si>
  <si>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</si>
  <si>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</si>
  <si>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</si>
  <si>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</si>
  <si>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</si>
  <si>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</si>
  <si>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</si>
  <si>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</si>
  <si>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</si>
  <si>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</si>
  <si>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</si>
  <si>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</si>
  <si>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</si>
  <si>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</si>
  <si>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</si>
  <si>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</si>
  <si>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</si>
  <si>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</si>
  <si>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</si>
  <si>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</si>
  <si>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</si>
  <si>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</si>
  <si>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</si>
  <si>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</si>
  <si>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</si>
  <si>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</si>
  <si>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</si>
  <si>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</si>
  <si>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</si>
  <si>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</si>
  <si>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</si>
  <si>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</si>
  <si>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</si>
  <si>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</si>
  <si>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</si>
  <si>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</si>
  <si>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</si>
  <si>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</si>
  <si>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</si>
  <si>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</si>
  <si>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</si>
  <si>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</si>
  <si>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</si>
  <si>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</si>
  <si>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</si>
  <si>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</si>
  <si>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</si>
  <si>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</si>
  <si>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</si>
  <si>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</si>
  <si>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</si>
  <si>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</si>
  <si>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</si>
  <si>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</si>
  <si>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</si>
  <si>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</si>
  <si>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</si>
  <si>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</si>
  <si>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</si>
  <si>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</si>
  <si>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</si>
  <si>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</si>
  <si>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</si>
  <si>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</si>
  <si>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</si>
  <si>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</si>
  <si>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</si>
  <si>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</si>
  <si>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</si>
  <si>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</si>
  <si>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</si>
  <si>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</si>
  <si>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</si>
  <si>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</si>
  <si>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</si>
  <si>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</si>
  <si>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</si>
  <si>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</si>
  <si>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</si>
  <si>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</si>
  <si>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</si>
  <si>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</si>
  <si>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</si>
  <si>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</si>
  <si>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</si>
  <si>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</si>
  <si>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</si>
  <si>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</si>
  <si>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</si>
  <si>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</si>
  <si>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</si>
  <si>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</si>
  <si>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</si>
  <si>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</si>
  <si>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</si>
  <si>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</si>
  <si>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</si>
  <si>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</si>
  <si>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</si>
  <si>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</si>
  <si>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</si>
  <si>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</si>
  <si>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</si>
  <si>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</si>
  <si>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</si>
  <si>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</si>
  <si>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</si>
  <si>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</si>
  <si>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</si>
  <si>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</si>
  <si>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</si>
  <si>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</si>
  <si>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</si>
  <si>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</si>
  <si>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</si>
  <si>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</si>
  <si>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</si>
  <si>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</si>
  <si>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</si>
  <si>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</si>
  <si>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</si>
  <si>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</si>
  <si>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</si>
  <si>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</si>
  <si>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</si>
  <si>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</si>
  <si>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</si>
  <si>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</si>
  <si>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</si>
  <si>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</si>
  <si>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</si>
  <si>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</si>
  <si>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</si>
  <si>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</si>
  <si>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</si>
  <si>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</si>
  <si>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</si>
  <si>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</si>
  <si>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</si>
  <si>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</si>
  <si>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</si>
  <si>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</si>
  <si>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</si>
  <si>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</si>
  <si>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</si>
  <si>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</si>
  <si>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</si>
  <si>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</si>
  <si>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</si>
  <si>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</si>
  <si>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</si>
  <si>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</si>
  <si>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</si>
  <si>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</si>
  <si>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</si>
  <si>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</si>
  <si>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</si>
  <si>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</si>
  <si>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</si>
  <si>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</si>
  <si>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</si>
  <si>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</si>
  <si>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</si>
  <si>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</si>
  <si>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</si>
  <si>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</si>
  <si>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</si>
  <si>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</si>
  <si>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</si>
  <si>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</si>
  <si>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</si>
  <si>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</si>
  <si>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</si>
  <si>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</si>
  <si>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</si>
  <si>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</si>
  <si>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</si>
  <si>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</si>
  <si>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</si>
  <si>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</si>
  <si>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</si>
  <si>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</si>
  <si>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</si>
  <si>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</si>
  <si>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</si>
  <si>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</si>
  <si>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</si>
  <si>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</si>
  <si>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</si>
  <si>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</si>
  <si>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</si>
  <si>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</si>
  <si>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</si>
  <si>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</si>
  <si>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</si>
  <si>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</si>
  <si>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</si>
  <si>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</si>
  <si>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</si>
  <si>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</si>
  <si>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</si>
  <si>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</si>
  <si>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</si>
  <si>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</si>
  <si>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</si>
  <si>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</si>
  <si>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</si>
  <si>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</si>
  <si>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</si>
  <si>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</si>
  <si>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</si>
  <si>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</si>
  <si>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</si>
  <si>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</si>
  <si>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</si>
  <si>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</si>
  <si>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</si>
  <si>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</si>
  <si>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</si>
  <si>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</si>
  <si>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</si>
  <si>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</si>
  <si>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</si>
  <si>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</si>
  <si>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</si>
  <si>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</si>
  <si>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</si>
  <si>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</si>
  <si>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</si>
  <si>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</si>
  <si>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</si>
  <si>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</si>
  <si>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</si>
  <si>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</si>
  <si>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</si>
  <si>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</si>
  <si>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</si>
  <si>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</si>
  <si>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</si>
  <si>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</si>
  <si>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</si>
  <si>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</si>
  <si>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</si>
  <si>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</si>
  <si>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</si>
  <si>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</si>
  <si>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</si>
  <si>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</si>
  <si>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</si>
  <si>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</si>
  <si>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</si>
  <si>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</si>
  <si>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</si>
  <si>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</si>
  <si>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</si>
  <si>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</si>
  <si>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</si>
  <si>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</si>
  <si>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</si>
  <si>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</si>
  <si>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</si>
  <si>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</si>
  <si>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</si>
  <si>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</si>
  <si>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</si>
  <si>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</si>
  <si>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</si>
  <si>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</si>
  <si>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</si>
  <si>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</si>
  <si>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</si>
  <si>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</si>
  <si>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</si>
  <si>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</si>
  <si>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</si>
  <si>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</si>
  <si>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</si>
  <si>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</si>
  <si>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</si>
  <si>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</si>
  <si>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</si>
  <si>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</si>
  <si>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</si>
  <si>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</si>
  <si>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</si>
  <si>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</si>
  <si>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</si>
  <si>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</si>
  <si>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</si>
  <si>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</si>
  <si>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</si>
  <si>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</si>
  <si>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</si>
  <si>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</si>
  <si>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</si>
  <si>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</si>
  <si>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</si>
  <si>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</si>
  <si>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</si>
  <si>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</si>
  <si>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</si>
  <si>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</si>
  <si>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</si>
  <si>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</si>
  <si>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</si>
  <si>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</si>
  <si>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</si>
  <si>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</si>
  <si>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</si>
  <si>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</si>
  <si>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</si>
  <si>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</si>
  <si>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</si>
  <si>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</si>
  <si>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</si>
  <si>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</si>
  <si>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</si>
  <si>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</si>
  <si>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</si>
  <si>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</si>
  <si>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</si>
  <si>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</si>
  <si>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</si>
  <si>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</si>
  <si>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</si>
  <si>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</si>
  <si>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</si>
  <si>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</si>
  <si>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</si>
  <si>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</si>
  <si>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</si>
  <si>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</si>
  <si>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</si>
  <si>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</si>
  <si>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</si>
  <si>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</si>
  <si>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</si>
  <si>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</si>
  <si>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</si>
  <si>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</si>
  <si>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</si>
  <si>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</si>
  <si>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</si>
  <si>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</si>
  <si>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</si>
  <si>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</si>
  <si>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</si>
  <si>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</si>
  <si>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</si>
  <si>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</si>
  <si>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</si>
  <si>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</si>
  <si>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</si>
  <si>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</si>
  <si>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</si>
  <si>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</si>
  <si>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</si>
  <si>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</si>
  <si>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</si>
  <si>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</si>
  <si>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</si>
  <si>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</si>
  <si>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</si>
  <si>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</si>
  <si>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</si>
  <si>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</si>
  <si>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</si>
  <si>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</si>
  <si>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</si>
  <si>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</si>
  <si>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</si>
  <si>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</si>
  <si>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</si>
  <si>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</si>
  <si>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</si>
  <si>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</si>
  <si>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</si>
  <si>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</si>
  <si>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</si>
  <si>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</si>
  <si>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</si>
  <si>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</si>
  <si>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</si>
  <si>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</si>
  <si>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</si>
  <si>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</si>
  <si>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</si>
  <si>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</si>
  <si>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</si>
  <si>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</si>
  <si>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</si>
  <si>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</si>
  <si>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</si>
  <si>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</si>
  <si>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</si>
  <si>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</si>
  <si>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</si>
  <si>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</si>
  <si>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</si>
  <si>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</si>
  <si>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</si>
  <si>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</si>
  <si>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</si>
  <si>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</si>
  <si>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</si>
  <si>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</si>
  <si>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</si>
  <si>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</si>
  <si>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</si>
  <si>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</si>
  <si>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</si>
  <si>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</si>
  <si>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</si>
  <si>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</si>
  <si>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</si>
  <si>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</si>
  <si>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</si>
  <si>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</si>
  <si>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</si>
  <si>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</si>
  <si>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</si>
  <si>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</si>
  <si>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</si>
  <si>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</si>
  <si>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</si>
  <si>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</si>
  <si>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</si>
  <si>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</si>
  <si>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</si>
  <si>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</si>
  <si>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</si>
  <si>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</si>
  <si>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</si>
  <si>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</si>
  <si>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</si>
  <si>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</si>
  <si>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</si>
  <si>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</si>
  <si>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</si>
  <si>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</si>
  <si>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</si>
  <si>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</si>
  <si>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</si>
  <si>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</si>
  <si>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</si>
  <si>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</si>
  <si>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</si>
  <si>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</si>
  <si>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</si>
  <si>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</si>
  <si>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</si>
  <si>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</si>
  <si>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</si>
  <si>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</si>
  <si>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</si>
  <si>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</si>
  <si>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</si>
  <si>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</si>
  <si>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</si>
  <si>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</si>
  <si>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</si>
  <si>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</si>
  <si>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</si>
  <si>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</si>
  <si>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</si>
  <si>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</si>
  <si>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</si>
  <si>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</si>
  <si>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</si>
  <si>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</si>
  <si>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</si>
  <si>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</si>
  <si>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</si>
  <si>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</si>
  <si>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</si>
  <si>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</si>
  <si>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</si>
  <si>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</si>
  <si>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</si>
  <si>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</si>
  <si>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</si>
  <si>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</si>
  <si>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</si>
  <si>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</si>
  <si>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</si>
  <si>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</si>
  <si>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</si>
  <si>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</si>
  <si>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</si>
  <si>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</si>
  <si>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</si>
  <si>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</si>
  <si>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</si>
  <si>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</si>
  <si>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</si>
  <si>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</si>
  <si>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</si>
  <si>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</si>
  <si>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</si>
  <si>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</si>
  <si>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</si>
  <si>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</si>
  <si>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</si>
  <si>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</si>
  <si>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</si>
  <si>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</si>
  <si>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</si>
  <si>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</si>
  <si>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</si>
  <si>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</si>
  <si>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</si>
  <si>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</si>
  <si>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</si>
  <si>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</si>
  <si>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</si>
  <si>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</si>
  <si>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</si>
  <si>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</si>
  <si>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</si>
  <si>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</si>
  <si>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</si>
  <si>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</si>
  <si>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</si>
  <si>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</si>
  <si>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</si>
  <si>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</si>
  <si>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</si>
  <si>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</si>
  <si>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</si>
  <si>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</si>
  <si>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</si>
  <si>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</si>
  <si>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</si>
  <si>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</si>
  <si>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</si>
  <si>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</si>
  <si>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</si>
  <si>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</si>
  <si>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</si>
  <si>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</si>
  <si>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</si>
  <si>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</si>
  <si>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</si>
  <si>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</si>
  <si>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</si>
  <si>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</si>
  <si>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</si>
  <si>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</si>
  <si>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</si>
  <si>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</si>
  <si>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</si>
  <si>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</si>
  <si>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</si>
  <si>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</si>
  <si>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</si>
  <si>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</si>
  <si>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</si>
  <si>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</si>
  <si>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</si>
  <si>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</si>
  <si>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</si>
  <si>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</si>
  <si>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</si>
  <si>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</si>
  <si>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</si>
  <si>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</si>
  <si>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</si>
  <si>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</si>
  <si>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</si>
  <si>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</si>
  <si>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</si>
  <si>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</si>
  <si>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</si>
  <si>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</si>
  <si>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</si>
  <si>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</si>
  <si>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</si>
  <si>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</si>
  <si>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</si>
  <si>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</si>
  <si>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</si>
  <si>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</si>
  <si>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</si>
  <si>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</si>
  <si>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</si>
  <si>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</si>
  <si>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</si>
  <si>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</si>
  <si>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</si>
  <si>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</si>
  <si>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</si>
  <si>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</si>
  <si>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</si>
  <si>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</si>
  <si>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</si>
  <si>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</si>
  <si>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</si>
  <si>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</si>
  <si>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</si>
  <si>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</si>
  <si>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</si>
  <si>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</si>
  <si>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</si>
  <si>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</si>
  <si>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</si>
  <si>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</si>
  <si>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</si>
  <si>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</si>
  <si>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</si>
  <si>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</si>
  <si>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</si>
  <si>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</si>
  <si>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</si>
  <si>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</si>
  <si>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</si>
  <si>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</si>
  <si>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</si>
  <si>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</si>
  <si>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</si>
  <si>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</si>
  <si>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</si>
  <si>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</si>
  <si>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</si>
  <si>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</si>
  <si>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</si>
  <si>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</si>
  <si>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</si>
  <si>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</si>
  <si>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</si>
  <si>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</si>
  <si>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</si>
  <si>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</si>
  <si>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</si>
  <si>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</si>
  <si>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</si>
  <si>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</si>
  <si>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</si>
  <si>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</si>
  <si>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</si>
  <si>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</si>
  <si>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</si>
  <si>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</si>
  <si>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</si>
  <si>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</si>
  <si>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</si>
  <si>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</si>
  <si>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</si>
  <si>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</si>
  <si>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</si>
  <si>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</si>
  <si>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</si>
  <si>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</si>
  <si>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</si>
  <si>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</si>
  <si>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</si>
  <si>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</si>
  <si>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</si>
  <si>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</si>
  <si>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</si>
  <si>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</si>
  <si>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</si>
  <si>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</si>
  <si>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</si>
  <si>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</si>
  <si>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</si>
  <si>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</si>
  <si>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</si>
  <si>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</si>
  <si>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</si>
  <si>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</si>
  <si>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</si>
  <si>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</si>
  <si>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</si>
  <si>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</si>
  <si>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</si>
  <si>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</si>
  <si>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</si>
  <si>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</si>
  <si>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</si>
  <si>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</si>
  <si>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</si>
  <si>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</si>
  <si>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</si>
  <si>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</si>
  <si>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</si>
  <si>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</si>
  <si>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</si>
  <si>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</si>
  <si>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</si>
  <si>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</si>
  <si>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</si>
  <si>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</si>
  <si>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</si>
  <si>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</si>
  <si>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</si>
  <si>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</si>
  <si>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</si>
  <si>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</si>
  <si>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</si>
  <si>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</si>
  <si>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</si>
  <si>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</si>
  <si>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</si>
  <si>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</si>
  <si>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</si>
  <si>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</si>
  <si>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</si>
  <si>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</si>
  <si>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</si>
  <si>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</si>
  <si>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</si>
  <si>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</si>
  <si>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</si>
  <si>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</si>
  <si>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</si>
  <si>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</si>
  <si>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</si>
  <si>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</si>
  <si>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</si>
  <si>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</si>
  <si>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</si>
  <si>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</si>
  <si>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</si>
  <si>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</si>
  <si>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</si>
  <si>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</si>
  <si>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</si>
  <si>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</si>
  <si>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</si>
  <si>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</si>
  <si>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</si>
  <si>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</si>
  <si>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</si>
  <si>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</si>
  <si>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</si>
  <si>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</si>
  <si>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</si>
  <si>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</si>
  <si>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</si>
  <si>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</si>
  <si>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</si>
  <si>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</si>
  <si>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</si>
  <si>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</si>
  <si>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</si>
  <si>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</si>
  <si>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</si>
  <si>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</si>
  <si>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</si>
  <si>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</si>
  <si>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</si>
  <si>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</si>
  <si>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</si>
  <si>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</si>
  <si>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</si>
  <si>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</si>
  <si>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</si>
  <si>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</si>
  <si>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</si>
  <si>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</si>
  <si>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</si>
  <si>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</si>
  <si>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</si>
  <si>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</si>
  <si>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</si>
  <si>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</si>
  <si>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</si>
  <si>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</si>
  <si>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</si>
  <si>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</si>
  <si>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</si>
  <si>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</si>
  <si>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</si>
  <si>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</si>
  <si>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</si>
  <si>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</si>
  <si>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</si>
  <si>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</si>
  <si>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</si>
  <si>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</si>
  <si>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</si>
  <si>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</si>
  <si>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</si>
  <si>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</si>
  <si>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</si>
  <si>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</si>
  <si>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</si>
  <si>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</si>
  <si>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</si>
  <si>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</si>
  <si>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</si>
  <si>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</si>
  <si>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</si>
  <si>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</si>
  <si>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</si>
  <si>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</si>
  <si>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</si>
  <si>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</si>
  <si>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</si>
  <si>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</si>
  <si>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</si>
  <si>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</si>
  <si>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</si>
  <si>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</si>
  <si>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</si>
  <si>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</si>
  <si>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</si>
  <si>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</si>
  <si>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</si>
  <si>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</si>
  <si>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</si>
  <si>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</si>
  <si>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</si>
  <si>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</si>
  <si>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</si>
  <si>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</si>
  <si>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</si>
  <si>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</si>
  <si>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</si>
  <si>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</si>
  <si>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</si>
  <si>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</si>
  <si>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</si>
  <si>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</si>
  <si>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</si>
  <si>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</si>
  <si>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</si>
  <si>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</si>
  <si>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</si>
  <si>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</si>
  <si>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</si>
  <si>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</si>
  <si>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</si>
  <si>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</si>
  <si>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</si>
  <si>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</si>
  <si>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</si>
  <si>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</si>
  <si>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</si>
  <si>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</si>
  <si>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</si>
  <si>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</si>
  <si>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</si>
  <si>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</si>
  <si>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</si>
  <si>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</si>
  <si>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</si>
  <si>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</si>
  <si>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</si>
  <si>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</si>
  <si>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</si>
  <si>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</si>
  <si>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</si>
  <si>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</si>
  <si>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</si>
  <si>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</si>
  <si>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</si>
  <si>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</si>
  <si>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</si>
  <si>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</si>
  <si>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</si>
  <si>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</si>
  <si>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</si>
  <si>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</si>
  <si>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</si>
  <si>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</si>
  <si>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</si>
  <si>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</si>
  <si>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</si>
  <si>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</si>
  <si>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</si>
  <si>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</si>
  <si>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</si>
  <si>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</si>
  <si>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</si>
  <si>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</si>
  <si>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</si>
  <si>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</si>
  <si>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</si>
  <si>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</si>
  <si>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</si>
  <si>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</si>
  <si>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</si>
  <si>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</si>
  <si>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</si>
  <si>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</si>
  <si>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</si>
  <si>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</si>
  <si>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</si>
  <si>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</si>
  <si>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</si>
  <si>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</si>
  <si>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</si>
  <si>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</si>
  <si>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</si>
  <si>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</si>
  <si>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</si>
  <si>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</si>
  <si>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</si>
  <si>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</si>
  <si>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</si>
  <si>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</si>
  <si>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</si>
  <si>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</si>
  <si>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</si>
  <si>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</si>
  <si>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</si>
  <si>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</si>
  <si>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</si>
  <si>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</si>
  <si>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</si>
  <si>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</si>
  <si>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</si>
  <si>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</si>
  <si>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</si>
  <si>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</si>
  <si>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</si>
  <si>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</si>
  <si>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</si>
  <si>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</si>
  <si>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</si>
  <si>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</si>
  <si>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</si>
  <si>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</si>
  <si>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</si>
  <si>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</si>
  <si>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</si>
  <si>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</si>
  <si>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</si>
  <si>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</si>
  <si>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</si>
  <si>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</si>
  <si>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</si>
  <si>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</si>
  <si>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</si>
  <si>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</si>
  <si>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</si>
  <si>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</si>
  <si>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</si>
  <si>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</si>
  <si>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</si>
  <si>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</si>
  <si>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</si>
  <si>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</si>
  <si>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</si>
  <si>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</si>
  <si>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</si>
  <si>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</si>
  <si>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</si>
  <si>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</si>
  <si>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</si>
  <si>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</si>
  <si>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</si>
  <si>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</si>
  <si>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</si>
  <si>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</si>
  <si>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</si>
  <si>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</si>
  <si>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</si>
  <si>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</si>
  <si>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</si>
  <si>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</si>
  <si>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</si>
  <si>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</si>
  <si>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</si>
  <si>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</si>
  <si>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</si>
  <si>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</si>
  <si>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</si>
  <si>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</si>
  <si>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</si>
  <si>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</si>
  <si>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</si>
  <si>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</si>
  <si>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</si>
  <si>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</si>
  <si>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</si>
  <si>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</si>
  <si>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</si>
  <si>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</si>
  <si>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</si>
  <si>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</si>
  <si>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</si>
  <si>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</si>
  <si>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</si>
  <si>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</si>
  <si>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</si>
  <si>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</si>
  <si>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</si>
  <si>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</si>
  <si>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</si>
  <si>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</si>
  <si>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</si>
  <si>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</si>
  <si>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</si>
  <si>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</si>
  <si>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</si>
  <si>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</si>
  <si>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</si>
  <si>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</si>
  <si>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</si>
  <si>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</si>
  <si>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</si>
  <si>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</si>
  <si>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</si>
  <si>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</si>
  <si>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</si>
  <si>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</si>
  <si>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</si>
  <si>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</si>
  <si>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</si>
  <si>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</si>
  <si>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</si>
  <si>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</si>
  <si>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</si>
  <si>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</si>
  <si>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</si>
  <si>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</si>
  <si>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</si>
  <si>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</si>
  <si>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</si>
  <si>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</si>
  <si>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</si>
  <si>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</si>
  <si>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</si>
  <si>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</si>
  <si>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</si>
  <si>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</si>
  <si>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</si>
  <si>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</si>
  <si>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</si>
  <si>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</si>
  <si>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</si>
  <si>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</si>
  <si>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</si>
  <si>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</si>
  <si>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</si>
  <si>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</si>
  <si>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</si>
  <si>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</si>
  <si>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</si>
  <si>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</si>
  <si>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</si>
  <si>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</si>
  <si>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</si>
  <si>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</si>
  <si>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</si>
  <si>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</si>
  <si>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</si>
  <si>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</si>
  <si>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</si>
  <si>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</si>
  <si>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</si>
  <si>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</si>
  <si>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</si>
  <si>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</si>
  <si>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</si>
  <si>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</si>
  <si>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</si>
  <si>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</si>
  <si>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</si>
  <si>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</si>
  <si>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</si>
  <si>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</si>
  <si>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</si>
  <si>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</si>
  <si>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</si>
  <si>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</si>
  <si>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</si>
  <si>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</si>
  <si>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</si>
  <si>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</si>
  <si>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</si>
  <si>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</si>
  <si>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</si>
  <si>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</si>
  <si>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</si>
  <si>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</si>
  <si>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</si>
  <si>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</si>
  <si>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</si>
  <si>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</si>
  <si>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</si>
  <si>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</si>
  <si>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</si>
  <si>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</si>
  <si>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</si>
  <si>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</si>
  <si>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</si>
  <si>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</si>
  <si>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</si>
  <si>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</si>
  <si>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</si>
  <si>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</si>
  <si>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</si>
  <si>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</si>
  <si>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</si>
  <si>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</si>
  <si>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</si>
  <si>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</si>
  <si>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</si>
  <si>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</si>
  <si>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</si>
  <si>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</si>
  <si>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</si>
  <si>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</si>
  <si>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</si>
  <si>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</si>
  <si>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</si>
  <si>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</si>
  <si>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</si>
  <si>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</si>
  <si>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</si>
  <si>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</si>
  <si>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</si>
  <si>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</si>
  <si>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</si>
  <si>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</si>
  <si>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</si>
  <si>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</si>
  <si>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</si>
  <si>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</si>
  <si>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</si>
  <si>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</si>
  <si>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</si>
  <si>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</si>
  <si>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</si>
  <si>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</si>
  <si>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</si>
  <si>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</si>
  <si>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</si>
  <si>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</si>
  <si>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</si>
  <si>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</si>
  <si>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</si>
  <si>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</si>
  <si>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</si>
  <si>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</si>
  <si>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</si>
  <si>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</si>
  <si>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</si>
  <si>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</si>
  <si>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</si>
  <si>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</si>
  <si>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</si>
  <si>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</si>
  <si>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</si>
  <si>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</si>
  <si>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</si>
  <si>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</si>
  <si>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</si>
  <si>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</si>
  <si>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</si>
  <si>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</si>
  <si>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</si>
  <si>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</si>
  <si>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</si>
  <si>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</si>
  <si>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</si>
  <si>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</si>
  <si>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</si>
  <si>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</si>
  <si>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</si>
  <si>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</si>
  <si>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</si>
  <si>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</si>
  <si>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</si>
  <si>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</si>
  <si>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</si>
  <si>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</si>
  <si>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</si>
  <si>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</si>
  <si>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</si>
  <si>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</si>
  <si>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</si>
  <si>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</si>
  <si>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</si>
  <si>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</si>
  <si>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</si>
  <si>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</si>
  <si>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</si>
  <si>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</si>
  <si>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</si>
  <si>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</si>
  <si>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</si>
  <si>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</si>
  <si>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</si>
  <si>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</si>
  <si>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</si>
  <si>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</si>
  <si>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</si>
  <si>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</si>
  <si>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</si>
  <si>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</si>
  <si>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</si>
  <si>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</si>
  <si>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</si>
  <si>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</si>
  <si>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</si>
  <si>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</si>
  <si>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</si>
  <si>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</si>
  <si>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</si>
  <si>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</si>
  <si>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</si>
  <si>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</si>
  <si>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</si>
  <si>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</si>
  <si>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</si>
  <si>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</si>
  <si>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</si>
  <si>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</si>
  <si>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</si>
  <si>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</si>
  <si>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</si>
  <si>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</si>
  <si>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</si>
  <si>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</si>
  <si>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</si>
  <si>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</si>
  <si>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</si>
  <si>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</si>
  <si>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</si>
  <si>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</si>
  <si>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</si>
  <si>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</si>
  <si>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</si>
  <si>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</si>
  <si>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</si>
  <si>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</si>
  <si>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</si>
  <si>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</si>
  <si>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</si>
  <si>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</si>
  <si>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</si>
  <si>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</si>
  <si>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</si>
  <si>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</si>
  <si>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</si>
  <si>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</si>
  <si>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</si>
  <si>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</si>
  <si>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</si>
  <si>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</si>
  <si>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</si>
  <si>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</si>
  <si>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</si>
  <si>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</si>
  <si>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</si>
  <si>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</si>
  <si>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</si>
  <si>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</si>
  <si>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</si>
  <si>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</si>
  <si>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</si>
  <si>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</si>
  <si>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</si>
  <si>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</si>
  <si>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</si>
  <si>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</si>
  <si>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</si>
  <si>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</si>
  <si>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</si>
  <si>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</si>
  <si>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</si>
  <si>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</si>
  <si>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</si>
  <si>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</si>
  <si>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</si>
  <si>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</si>
  <si>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</si>
  <si>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</si>
  <si>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</si>
  <si>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</si>
  <si>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</si>
  <si>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</si>
  <si>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</si>
  <si>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</si>
  <si>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</si>
  <si>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</si>
  <si>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</si>
  <si>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</si>
  <si>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</si>
  <si>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</si>
  <si>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</si>
  <si>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</si>
  <si>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</si>
  <si>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</si>
  <si>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</si>
  <si>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</si>
  <si>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</si>
  <si>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</si>
  <si>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</si>
  <si>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</si>
  <si>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</si>
  <si>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</si>
  <si>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</si>
  <si>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</si>
  <si>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</si>
  <si>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</si>
  <si>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</si>
  <si>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</si>
  <si>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</si>
  <si>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</si>
  <si>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</si>
  <si>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</si>
  <si>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</si>
  <si>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</si>
  <si>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</si>
  <si>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</si>
  <si>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</si>
  <si>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</si>
  <si>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</si>
  <si>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</si>
  <si>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</si>
  <si>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</si>
  <si>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</si>
  <si>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</si>
  <si>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</si>
  <si>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</si>
  <si>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</si>
  <si>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</si>
  <si>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</si>
  <si>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</si>
  <si>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</si>
  <si>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</si>
  <si>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</si>
  <si>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</si>
  <si>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</si>
  <si>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</si>
  <si>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</si>
  <si>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</si>
  <si>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</si>
  <si>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</si>
  <si>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</si>
  <si>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</si>
  <si>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</si>
  <si>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</si>
  <si>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</si>
  <si>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</si>
  <si>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</si>
  <si>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</si>
  <si>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</si>
  <si>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</si>
  <si>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</si>
  <si>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</si>
  <si>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</si>
  <si>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</si>
  <si>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</si>
  <si>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</si>
  <si>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</si>
  <si>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</si>
  <si>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</si>
  <si>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</si>
  <si>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</si>
  <si>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</si>
  <si>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</si>
  <si>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</si>
  <si>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</si>
  <si>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</si>
  <si>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</si>
  <si>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</si>
  <si>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</si>
  <si>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</si>
  <si>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</si>
  <si>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</si>
  <si>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</si>
  <si>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</si>
  <si>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</si>
  <si>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</si>
  <si>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</si>
  <si>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</si>
  <si>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</si>
  <si>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</si>
  <si>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</si>
  <si>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</si>
  <si>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</si>
  <si>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</si>
  <si>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</si>
  <si>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</si>
  <si>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</si>
  <si>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</si>
  <si>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</si>
  <si>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</si>
  <si>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</si>
  <si>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</si>
  <si>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</si>
  <si>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</si>
  <si>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</si>
  <si>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</si>
  <si>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</si>
  <si>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</si>
  <si>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</si>
  <si>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</si>
  <si>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</si>
  <si>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</si>
  <si>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</si>
  <si>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</si>
  <si>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</si>
  <si>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</si>
  <si>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</si>
  <si>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</si>
  <si>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</si>
  <si>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</si>
  <si>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</si>
  <si>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</si>
  <si>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</si>
  <si>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</si>
  <si>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</si>
  <si>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</si>
  <si>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</si>
  <si>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</si>
  <si>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</si>
  <si>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</si>
  <si>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</si>
  <si>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</si>
  <si>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</si>
  <si>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</si>
  <si>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</si>
  <si>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</si>
  <si>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</si>
  <si>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</si>
  <si>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</si>
  <si>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</si>
  <si>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</si>
  <si>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</si>
  <si>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</si>
  <si>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</si>
  <si>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</si>
  <si>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</si>
  <si>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</si>
  <si>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</si>
  <si>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</si>
  <si>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</si>
  <si>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</si>
  <si>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</si>
  <si>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</si>
  <si>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</si>
  <si>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</si>
  <si>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</si>
  <si>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</si>
  <si>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</si>
  <si>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</si>
  <si>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</si>
  <si>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</si>
  <si>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</si>
  <si>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</si>
  <si>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</si>
  <si>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</si>
  <si>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</si>
  <si>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</si>
  <si>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</si>
  <si>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</si>
  <si>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</si>
  <si>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</si>
  <si>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</si>
  <si>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</si>
  <si>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</si>
  <si>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</si>
  <si>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</si>
  <si>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</si>
  <si>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</si>
  <si>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</si>
  <si>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</si>
  <si>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</si>
  <si>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</si>
  <si>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</si>
  <si>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</si>
  <si>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</si>
  <si>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</si>
  <si>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</si>
  <si>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</si>
  <si>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</si>
  <si>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</si>
  <si>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</si>
  <si>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</si>
  <si>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</si>
  <si>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</si>
  <si>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</si>
  <si>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</si>
  <si>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</si>
  <si>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</si>
  <si>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</si>
  <si>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</si>
  <si>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</si>
  <si>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</si>
  <si>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</si>
  <si>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</si>
  <si>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</si>
  <si>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</si>
  <si>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</si>
  <si>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</si>
  <si>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</si>
  <si>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</si>
  <si>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</si>
  <si>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</si>
  <si>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</si>
  <si>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</si>
  <si>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</si>
  <si>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</si>
  <si>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</si>
  <si>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</si>
  <si>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</si>
  <si>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</si>
  <si>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</si>
  <si>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</si>
  <si>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</si>
  <si>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</si>
  <si>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</si>
  <si>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</si>
  <si>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</si>
  <si>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</si>
  <si>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</si>
  <si>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</si>
  <si>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</si>
  <si>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</si>
  <si>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</si>
  <si>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</si>
  <si>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</si>
  <si>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</si>
  <si>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</si>
  <si>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</si>
  <si>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</si>
  <si>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</si>
  <si>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</si>
  <si>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</si>
  <si>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</si>
  <si>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</si>
  <si>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</si>
  <si>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</si>
  <si>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</si>
  <si>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</si>
  <si>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</si>
  <si>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</si>
  <si>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</si>
  <si>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</si>
  <si>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</si>
  <si>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</si>
  <si>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</si>
  <si>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</si>
  <si>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</si>
  <si>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</si>
  <si>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</si>
  <si>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</si>
  <si>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</si>
  <si>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</si>
  <si>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</si>
  <si>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</si>
  <si>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</si>
  <si>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</si>
  <si>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</si>
  <si>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</si>
  <si>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</si>
  <si>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</si>
  <si>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</si>
  <si>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</si>
  <si>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</si>
  <si>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</si>
  <si>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</si>
  <si>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</si>
  <si>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</si>
  <si>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</si>
  <si>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</si>
  <si>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</si>
  <si>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</si>
  <si>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</si>
  <si>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</si>
  <si>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</si>
  <si>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</si>
  <si>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</si>
  <si>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</si>
  <si>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</si>
  <si>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</si>
  <si>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</si>
  <si>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</si>
  <si>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</si>
  <si>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</si>
  <si>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</si>
  <si>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</si>
  <si>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</si>
  <si>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</si>
  <si>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</si>
  <si>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</si>
  <si>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</si>
  <si>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</si>
  <si>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</si>
  <si>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</si>
  <si>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</si>
  <si>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</si>
  <si>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</si>
  <si>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</si>
  <si>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</si>
  <si>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</si>
  <si>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</si>
  <si>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</si>
  <si>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</si>
  <si>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</si>
  <si>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</si>
  <si>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</si>
  <si>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</si>
  <si>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</si>
  <si>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</si>
  <si>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</si>
  <si>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</si>
  <si>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</si>
  <si>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</si>
  <si>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</si>
  <si>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</si>
  <si>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</si>
  <si>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</si>
  <si>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</si>
  <si>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</si>
  <si>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</si>
  <si>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</si>
  <si>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</si>
  <si>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</si>
  <si>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</si>
  <si>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</si>
  <si>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</si>
  <si>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</si>
  <si>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</si>
  <si>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</si>
  <si>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</si>
  <si>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</si>
  <si>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</si>
  <si>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</si>
  <si>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</si>
  <si>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</si>
  <si>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</si>
  <si>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</si>
  <si>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</si>
  <si>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</si>
  <si>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</si>
  <si>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</si>
  <si>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</si>
  <si>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</si>
  <si>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</si>
  <si>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</si>
  <si>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</si>
  <si>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</si>
  <si>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</si>
  <si>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</si>
  <si>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</si>
  <si>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</si>
  <si>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</si>
  <si>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</si>
  <si>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</si>
  <si>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</si>
  <si>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</si>
  <si>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</si>
  <si>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</si>
  <si>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</si>
  <si>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</si>
  <si>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</si>
  <si>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</si>
  <si>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</si>
  <si>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</si>
  <si>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</si>
  <si>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</si>
  <si>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</si>
  <si>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</si>
  <si>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</si>
  <si>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</si>
  <si>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</si>
  <si>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</si>
  <si>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</si>
  <si>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</si>
  <si>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</si>
  <si>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</si>
  <si>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</si>
  <si>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</si>
  <si>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</si>
  <si>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</si>
  <si>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</si>
  <si>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</si>
  <si>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</si>
  <si>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</si>
  <si>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</si>
  <si>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</si>
  <si>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</si>
  <si>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</si>
  <si>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</si>
  <si>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</si>
  <si>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</si>
  <si>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</si>
  <si>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</si>
  <si>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</si>
  <si>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</si>
  <si>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</si>
  <si>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</si>
  <si>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</si>
  <si>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</si>
  <si>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</si>
  <si>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</si>
  <si>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</si>
  <si>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</si>
  <si>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</si>
  <si>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</si>
  <si>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</si>
  <si>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</si>
  <si>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</si>
  <si>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</si>
  <si>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</si>
  <si>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</si>
  <si>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</si>
  <si>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</si>
  <si>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</si>
  <si>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</si>
  <si>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</si>
  <si>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</si>
  <si>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</si>
  <si>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</si>
  <si>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</si>
  <si>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</si>
  <si>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</si>
  <si>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</si>
  <si>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</si>
  <si>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</si>
  <si>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</si>
  <si>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</si>
  <si>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</si>
  <si>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</si>
  <si>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</si>
  <si>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</si>
  <si>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</si>
  <si>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</si>
  <si>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</si>
  <si>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</si>
  <si>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</si>
  <si>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</si>
  <si>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</si>
  <si>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</si>
  <si>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</si>
  <si>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</si>
  <si>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</si>
  <si>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</si>
  <si>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</si>
  <si>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</si>
  <si>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</si>
  <si>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</si>
  <si>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</si>
  <si>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</si>
  <si>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</si>
  <si>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</si>
  <si>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</si>
  <si>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</si>
  <si>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</si>
  <si>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</si>
  <si>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</si>
  <si>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</si>
  <si>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</si>
  <si>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</si>
  <si>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</si>
  <si>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</si>
  <si>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</si>
  <si>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</si>
  <si>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</si>
  <si>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</si>
  <si>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</si>
  <si>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</si>
  <si>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</si>
  <si>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</si>
  <si>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</si>
  <si>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</si>
  <si>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</si>
  <si>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</si>
  <si>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</si>
  <si>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</si>
  <si>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</si>
  <si>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</si>
  <si>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</si>
  <si>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</si>
  <si>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</si>
  <si>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</si>
  <si>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</si>
  <si>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</si>
  <si>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</si>
  <si>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</si>
  <si>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</si>
  <si>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</si>
  <si>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</si>
  <si>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</si>
  <si>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</si>
  <si>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</si>
  <si>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</si>
  <si>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</si>
  <si>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</si>
  <si>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</si>
  <si>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</si>
  <si>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</si>
  <si>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</si>
  <si>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</si>
  <si>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</si>
  <si>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</si>
  <si>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</si>
  <si>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</si>
  <si>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</si>
  <si>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</si>
  <si>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</si>
  <si>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</si>
  <si>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</si>
  <si>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</si>
  <si>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</si>
  <si>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</si>
  <si>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</si>
  <si>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</si>
  <si>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</si>
  <si>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</si>
  <si>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</si>
  <si>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</si>
  <si>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</si>
  <si>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</si>
  <si>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</si>
  <si>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</si>
  <si>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</si>
  <si>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</si>
  <si>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</si>
  <si>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</si>
  <si>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</si>
  <si>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</si>
  <si>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</si>
  <si>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</si>
  <si>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</si>
  <si>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</si>
  <si>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</si>
  <si>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</si>
  <si>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</si>
  <si>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</si>
  <si>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</si>
  <si>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</si>
  <si>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</si>
  <si>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</si>
  <si>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</si>
  <si>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</si>
  <si>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</si>
  <si>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</si>
  <si>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</si>
  <si>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</si>
  <si>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</si>
  <si>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</si>
  <si>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</si>
  <si>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</si>
  <si>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</si>
  <si>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</si>
  <si>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</si>
  <si>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</si>
  <si>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</si>
  <si>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</si>
  <si>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</si>
  <si>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</si>
  <si>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</si>
  <si>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</si>
  <si>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</si>
  <si>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</si>
  <si>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</si>
  <si>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</si>
  <si>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</si>
  <si>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</si>
  <si>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</si>
  <si>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</si>
  <si>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</si>
  <si>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</si>
  <si>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</si>
  <si>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</si>
  <si>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</si>
  <si>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</si>
  <si>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</si>
  <si>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</si>
  <si>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</si>
  <si>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</si>
  <si>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</si>
  <si>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</si>
  <si>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</si>
  <si>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</si>
  <si>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</si>
  <si>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</si>
  <si>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</si>
  <si>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</si>
  <si>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</si>
  <si>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</si>
  <si>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</si>
  <si>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</si>
  <si>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</si>
  <si>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</si>
  <si>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</si>
  <si>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</si>
  <si>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</si>
  <si>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</si>
  <si>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</si>
  <si>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</si>
  <si>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</si>
  <si>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</si>
  <si>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</si>
  <si>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</si>
  <si>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</si>
  <si>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</si>
  <si>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</si>
  <si>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</si>
  <si>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</si>
  <si>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</si>
  <si>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</si>
  <si>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</si>
  <si>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</si>
  <si>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</si>
  <si>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</si>
  <si>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</si>
  <si>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</si>
  <si>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</si>
  <si>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</si>
  <si>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</si>
  <si>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</si>
  <si>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</si>
  <si>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</si>
  <si>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</si>
  <si>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</si>
  <si>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</si>
  <si>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</si>
  <si>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</si>
  <si>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</si>
  <si>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</si>
  <si>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</si>
  <si>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</si>
  <si>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</si>
  <si>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</si>
  <si>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</si>
  <si>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</si>
  <si>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</si>
  <si>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</si>
  <si>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</si>
  <si>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</si>
  <si>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</si>
  <si>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</si>
  <si>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</si>
  <si>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</si>
  <si>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</si>
  <si>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</si>
  <si>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</si>
  <si>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</si>
  <si>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</si>
  <si>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</si>
  <si>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</si>
  <si>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</si>
  <si>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</si>
  <si>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</si>
  <si>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</si>
  <si>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</si>
  <si>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</si>
  <si>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</si>
  <si>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</si>
  <si>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</si>
  <si>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</si>
  <si>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</si>
  <si>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</si>
  <si>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</si>
  <si>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</si>
  <si>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</si>
  <si>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</si>
  <si>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</si>
  <si>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</si>
  <si>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</si>
  <si>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</si>
  <si>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</si>
  <si>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</si>
  <si>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</si>
  <si>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</si>
  <si>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</si>
  <si>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</si>
  <si>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</si>
  <si>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</si>
  <si>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</si>
  <si>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</si>
  <si>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</si>
  <si>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</si>
  <si>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</si>
  <si>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</si>
  <si>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</si>
  <si>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</si>
  <si>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</si>
  <si>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</si>
  <si>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</si>
  <si>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</si>
  <si>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</si>
  <si>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</si>
  <si>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</si>
  <si>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</si>
  <si>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</si>
  <si>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</si>
  <si>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</si>
  <si>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</si>
  <si>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</si>
  <si>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</si>
  <si>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</si>
  <si>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</si>
  <si>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</si>
  <si>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</si>
  <si>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</si>
  <si>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</si>
  <si>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</si>
  <si>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</si>
  <si>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</si>
  <si>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</si>
  <si>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</si>
  <si>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</si>
  <si>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</si>
  <si>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</si>
  <si>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</si>
  <si>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</si>
  <si>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</si>
  <si>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</si>
  <si>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</si>
  <si>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</si>
  <si>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</si>
  <si>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</si>
  <si>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</si>
  <si>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</si>
  <si>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</si>
  <si>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</si>
  <si>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</si>
  <si>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</si>
  <si>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</si>
  <si>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</si>
  <si>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</si>
  <si>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</si>
  <si>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</si>
  <si>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</si>
  <si>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</si>
  <si>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</si>
  <si>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</si>
  <si>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</si>
  <si>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</si>
  <si>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</si>
  <si>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</si>
  <si>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</si>
  <si>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</si>
  <si>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</si>
  <si>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</si>
  <si>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</si>
  <si>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</si>
  <si>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</si>
  <si>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</si>
  <si>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</si>
  <si>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</si>
  <si>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</si>
  <si>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</si>
  <si>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</si>
  <si>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</si>
  <si>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</si>
  <si>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</si>
  <si>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</si>
  <si>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</si>
  <si>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</si>
  <si>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</si>
  <si>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</si>
  <si>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</si>
  <si>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</si>
  <si>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</si>
  <si>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</si>
  <si>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</si>
  <si>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</si>
  <si>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</si>
  <si>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</si>
  <si>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</si>
  <si>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</si>
  <si>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</si>
  <si>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</si>
  <si>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</si>
  <si>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</si>
  <si>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</si>
  <si>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</si>
  <si>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</si>
  <si>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</si>
  <si>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</si>
  <si>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</si>
  <si>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</si>
  <si>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</si>
  <si>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</si>
  <si>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</si>
  <si>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</si>
  <si>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</si>
  <si>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</si>
  <si>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</si>
  <si>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</si>
  <si>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</si>
  <si>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</si>
  <si>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</si>
  <si>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</si>
  <si>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</si>
  <si>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</si>
  <si>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</si>
  <si>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</si>
  <si>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</si>
  <si>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</si>
  <si>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</si>
  <si>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</si>
  <si>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</si>
  <si>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</si>
  <si>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</si>
  <si>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</si>
  <si>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</si>
  <si>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</si>
  <si>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</si>
  <si>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</si>
  <si>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</si>
  <si>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</si>
  <si>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</si>
  <si>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</si>
  <si>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</si>
  <si>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</si>
  <si>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</si>
  <si>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</si>
  <si>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</si>
  <si>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</si>
  <si>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</si>
  <si>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</si>
  <si>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</si>
  <si>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</si>
  <si>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</si>
  <si>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</si>
  <si>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</si>
  <si>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</si>
  <si>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</si>
  <si>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</si>
  <si>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</si>
  <si>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</si>
  <si>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</si>
  <si>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</si>
  <si>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</si>
  <si>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</si>
  <si>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</si>
  <si>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</si>
  <si>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</si>
  <si>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</si>
  <si>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</si>
  <si>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</si>
  <si>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</si>
  <si>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</si>
  <si>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</si>
  <si>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</si>
  <si>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</si>
  <si>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</si>
  <si>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</si>
  <si>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</si>
  <si>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</si>
  <si>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</si>
  <si>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</si>
  <si>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</si>
  <si>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</si>
  <si>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</si>
  <si>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</si>
  <si>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</si>
  <si>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</si>
  <si>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</si>
  <si>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</si>
  <si>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</si>
  <si>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</si>
  <si>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</si>
  <si>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</si>
  <si>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</si>
  <si>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</si>
  <si>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</si>
  <si>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</si>
  <si>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</si>
  <si>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</si>
  <si>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</si>
  <si>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</si>
  <si>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</si>
  <si>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</si>
  <si>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</si>
  <si>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</si>
  <si>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</si>
  <si>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</si>
  <si>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</si>
  <si>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</si>
  <si>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</si>
  <si>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</si>
  <si>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</si>
  <si>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</si>
  <si>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</si>
  <si>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</si>
  <si>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</si>
  <si>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</si>
  <si>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</si>
  <si>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</si>
  <si>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</si>
  <si>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</si>
  <si>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</si>
  <si>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</si>
  <si>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</si>
  <si>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</si>
  <si>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</si>
  <si>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</si>
  <si>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</si>
  <si>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</si>
  <si>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</si>
  <si>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</si>
  <si>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</si>
  <si>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</si>
  <si>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</si>
  <si>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</si>
  <si>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</si>
  <si>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</si>
  <si>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</si>
  <si>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</si>
  <si>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</si>
  <si>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</si>
  <si>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</si>
  <si>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</si>
  <si>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</si>
  <si>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</si>
  <si>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</si>
  <si>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</si>
  <si>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</si>
  <si>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</si>
  <si>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</si>
  <si>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</si>
  <si>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</si>
  <si>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</si>
  <si>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</si>
  <si>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</si>
  <si>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</si>
  <si>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</si>
  <si>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</si>
  <si>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</si>
  <si>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</si>
  <si>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</si>
  <si>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</si>
  <si>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</si>
  <si>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</si>
  <si>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</si>
  <si>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</si>
  <si>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</si>
  <si>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</si>
  <si>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</si>
  <si>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</si>
  <si>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</si>
  <si>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</si>
  <si>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</si>
  <si>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</si>
  <si>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</si>
  <si>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</si>
  <si>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</si>
  <si>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</si>
  <si>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</si>
  <si>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</si>
  <si>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</si>
  <si>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</si>
  <si>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</si>
  <si>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</si>
  <si>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</si>
  <si>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</si>
  <si>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</si>
  <si>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</si>
  <si>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</si>
  <si>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</si>
  <si>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</si>
  <si>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</si>
  <si>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</si>
  <si>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</si>
  <si>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</si>
  <si>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</si>
  <si>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</si>
  <si>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</si>
  <si>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</si>
  <si>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</si>
  <si>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</si>
  <si>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</si>
  <si>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</si>
  <si>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</si>
  <si>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</si>
  <si>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</si>
  <si>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</si>
  <si>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</si>
  <si>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</si>
  <si>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</si>
  <si>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</si>
  <si>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</si>
  <si>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</si>
  <si>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</si>
  <si>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</si>
  <si>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</si>
  <si>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</si>
  <si>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</si>
  <si>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</si>
  <si>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</si>
  <si>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</si>
  <si>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</si>
  <si>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</si>
  <si>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</si>
  <si>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</si>
  <si>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</si>
  <si>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</si>
  <si>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</si>
  <si>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</si>
  <si>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</si>
  <si>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</si>
  <si>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</si>
  <si>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</si>
  <si>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</si>
  <si>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</si>
  <si>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</si>
  <si>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</si>
  <si>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</si>
  <si>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</si>
  <si>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</si>
  <si>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</si>
  <si>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</si>
  <si>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</si>
  <si>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</si>
  <si>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</si>
  <si>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</si>
  <si>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</si>
  <si>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</si>
  <si>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</si>
  <si>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</si>
  <si>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</si>
  <si>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</si>
  <si>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</si>
  <si>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</si>
  <si>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</si>
  <si>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</si>
  <si>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</si>
  <si>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</si>
  <si>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</si>
  <si>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</si>
  <si>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</si>
  <si>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</si>
  <si>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</si>
  <si>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</si>
  <si>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</si>
  <si>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</si>
  <si>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</si>
  <si>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</si>
  <si>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</si>
  <si>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</si>
  <si>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</si>
  <si>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</si>
  <si>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</si>
  <si>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</si>
  <si>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</si>
  <si>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</si>
  <si>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</si>
  <si>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</si>
  <si>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</si>
  <si>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</si>
  <si>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</si>
  <si>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</si>
  <si>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</si>
  <si>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</si>
  <si>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</si>
  <si>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</si>
  <si>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</si>
  <si>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</si>
  <si>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</si>
  <si>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</si>
  <si>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</si>
  <si>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</si>
  <si>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</si>
  <si>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</si>
  <si>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</si>
  <si>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</si>
  <si>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</si>
  <si>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</si>
  <si>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</si>
  <si>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</si>
  <si>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</si>
  <si>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</si>
  <si>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</si>
  <si>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</si>
  <si>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</si>
  <si>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</si>
  <si>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</si>
  <si>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</si>
  <si>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</si>
  <si>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</si>
  <si>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</si>
  <si>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</si>
  <si>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</si>
  <si>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</si>
  <si>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</si>
  <si>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</si>
  <si>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</si>
  <si>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</si>
  <si>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</si>
  <si>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</si>
  <si>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</si>
  <si>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</si>
  <si>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</si>
  <si>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</si>
  <si>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</si>
  <si>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</si>
  <si>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</si>
  <si>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</si>
  <si>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</si>
  <si>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</si>
  <si>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</si>
  <si>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</si>
  <si>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</si>
  <si>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</si>
  <si>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</si>
  <si>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</si>
  <si>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</si>
  <si>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</si>
  <si>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</si>
  <si>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</si>
  <si>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</si>
  <si>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</si>
  <si>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</si>
  <si>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</si>
  <si>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</si>
  <si>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</si>
  <si>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</si>
  <si>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</si>
  <si>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</si>
  <si>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</si>
  <si>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</si>
  <si>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</si>
  <si>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</si>
  <si>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</si>
  <si>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</si>
  <si>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</si>
  <si>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</si>
  <si>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</si>
  <si>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</si>
  <si>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</si>
  <si>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</si>
  <si>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</si>
  <si>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</si>
  <si>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</si>
  <si>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</si>
  <si>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</si>
  <si>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</si>
  <si>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</si>
  <si>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</si>
  <si>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</si>
  <si>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</si>
  <si>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</si>
  <si>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</si>
  <si>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</si>
  <si>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</si>
  <si>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</si>
  <si>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</si>
  <si>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</si>
  <si>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</si>
  <si>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</si>
  <si>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</si>
  <si>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</si>
  <si>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</si>
  <si>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</si>
  <si>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</si>
  <si>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</si>
  <si>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</si>
  <si>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</si>
  <si>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</si>
  <si>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</si>
  <si>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</si>
  <si>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</si>
  <si>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</si>
  <si>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</si>
  <si>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</si>
  <si>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</si>
  <si>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</si>
  <si>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</si>
  <si>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</si>
  <si>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</si>
  <si>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</si>
  <si>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</si>
  <si>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</si>
  <si>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</si>
  <si>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</si>
  <si>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</si>
  <si>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</si>
  <si>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</si>
  <si>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</si>
  <si>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</si>
  <si>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</si>
  <si>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</si>
  <si>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</si>
  <si>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</si>
  <si>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</si>
  <si>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</si>
  <si>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</si>
  <si>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</si>
  <si>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</si>
  <si>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</si>
  <si>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</si>
  <si>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</si>
  <si>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</si>
  <si>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</si>
  <si>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</si>
  <si>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</si>
  <si>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</si>
  <si>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</si>
  <si>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</si>
  <si>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</si>
  <si>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</si>
  <si>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</si>
  <si>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</si>
  <si>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</si>
  <si>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</si>
  <si>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</si>
  <si>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</si>
  <si>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</si>
  <si>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</si>
  <si>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</si>
  <si>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</si>
  <si>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</si>
  <si>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</si>
  <si>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</si>
  <si>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</si>
  <si>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</si>
  <si>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</si>
  <si>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</si>
  <si>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</si>
  <si>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</si>
  <si>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</si>
  <si>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</si>
  <si>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</si>
  <si>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</si>
  <si>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</si>
  <si>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</si>
  <si>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</si>
  <si>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</si>
  <si>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</si>
  <si>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</si>
  <si>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</si>
  <si>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</si>
  <si>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</si>
  <si>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</si>
  <si>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</si>
  <si>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</si>
  <si>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</si>
  <si>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</si>
  <si>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</si>
  <si>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</si>
  <si>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</si>
  <si>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</si>
  <si>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</si>
  <si>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</si>
  <si>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</si>
  <si>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</si>
  <si>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</si>
  <si>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</si>
  <si>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</si>
  <si>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</si>
  <si>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</si>
  <si>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</si>
  <si>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</si>
  <si>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</si>
  <si>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</si>
  <si>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</si>
  <si>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</si>
  <si>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</si>
  <si>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</si>
  <si>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</si>
  <si>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</si>
  <si>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</si>
  <si>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</si>
  <si>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</si>
  <si>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</si>
  <si>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</si>
  <si>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</si>
  <si>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</si>
  <si>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</si>
  <si>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</si>
  <si>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</si>
  <si>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</si>
  <si>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</si>
  <si>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</si>
  <si>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</si>
  <si>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</si>
  <si>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</si>
  <si>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</si>
  <si>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</si>
  <si>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</si>
  <si>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</si>
  <si>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</si>
  <si>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</si>
  <si>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</si>
  <si>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</si>
  <si>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</si>
  <si>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</si>
  <si>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</si>
  <si>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</si>
  <si>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</si>
  <si>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</si>
  <si>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</si>
  <si>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</si>
  <si>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</si>
  <si>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</si>
  <si>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</si>
  <si>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</si>
  <si>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</si>
  <si>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</si>
  <si>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</si>
  <si>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</si>
  <si>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</si>
  <si>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</si>
  <si>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</si>
  <si>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</si>
  <si>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</si>
  <si>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</si>
  <si>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</si>
  <si>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</si>
  <si>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</si>
  <si>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</si>
  <si>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</si>
  <si>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</si>
  <si>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</si>
  <si>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</si>
  <si>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</si>
  <si>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</si>
  <si>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</si>
  <si>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</si>
  <si>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</si>
  <si>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</si>
  <si>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</si>
  <si>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</si>
  <si>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</si>
  <si>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</si>
  <si>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</si>
  <si>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</si>
  <si>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</si>
  <si>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</si>
  <si>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</si>
  <si>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</si>
  <si>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</si>
  <si>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</si>
  <si>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</si>
  <si>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</si>
  <si>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</si>
  <si>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</si>
  <si>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</si>
  <si>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</si>
  <si>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</si>
  <si>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</si>
  <si>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</si>
  <si>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</si>
  <si>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</si>
  <si>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</si>
  <si>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</si>
  <si>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</si>
  <si>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</si>
  <si>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</si>
  <si>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</si>
  <si>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</si>
  <si>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</si>
  <si>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</si>
  <si>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</si>
  <si>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</si>
  <si>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</si>
  <si>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</si>
  <si>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</si>
  <si>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</si>
  <si>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</si>
  <si>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</si>
  <si>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</si>
  <si>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</si>
  <si>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</si>
  <si>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</si>
  <si>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</si>
  <si>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</si>
  <si>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</si>
  <si>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</si>
  <si>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</si>
  <si>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</si>
  <si>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</si>
  <si>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</si>
  <si>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</si>
  <si>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</si>
  <si>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</si>
  <si>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</si>
  <si>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</si>
  <si>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</si>
  <si>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</si>
  <si>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</si>
  <si>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</si>
  <si>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</si>
  <si>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</si>
  <si>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</si>
  <si>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</si>
  <si>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</si>
  <si>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</si>
  <si>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</si>
  <si>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</si>
  <si>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</si>
  <si>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</si>
  <si>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</si>
  <si>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</si>
  <si>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</si>
  <si>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</si>
  <si>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</si>
  <si>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</si>
  <si>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</si>
  <si>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</si>
  <si>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</si>
  <si>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</si>
  <si>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</si>
  <si>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</si>
  <si>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</si>
  <si>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</si>
  <si>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</si>
  <si>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</si>
  <si>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</si>
  <si>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</si>
  <si>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</si>
  <si>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</si>
  <si>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</si>
  <si>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</si>
  <si>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</si>
  <si>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</si>
  <si>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</si>
  <si>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</si>
  <si>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</si>
  <si>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</si>
  <si>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</si>
  <si>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</si>
  <si>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</si>
  <si>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</si>
  <si>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</si>
  <si>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</si>
  <si>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</si>
  <si>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</si>
  <si>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</si>
  <si>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</si>
  <si>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</si>
  <si>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</si>
  <si>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</si>
  <si>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</si>
  <si>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</si>
  <si>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</si>
  <si>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</si>
  <si>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</si>
  <si>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</si>
  <si>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</si>
  <si>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</si>
  <si>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</si>
  <si>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</si>
  <si>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</si>
  <si>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</si>
  <si>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</si>
  <si>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</si>
  <si>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</si>
  <si>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</si>
  <si>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</si>
  <si>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</si>
  <si>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</si>
  <si>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</si>
  <si>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</si>
  <si>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</si>
  <si>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</si>
  <si>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</si>
  <si>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</si>
  <si>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</si>
  <si>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</si>
  <si>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</si>
  <si>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</si>
  <si>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</si>
  <si>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</si>
  <si>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</si>
  <si>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</si>
  <si>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</si>
  <si>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</si>
  <si>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</si>
  <si>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</si>
  <si>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</si>
  <si>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</si>
  <si>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</si>
  <si>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</si>
  <si>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</si>
  <si>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</si>
  <si>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</si>
  <si>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</si>
  <si>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</si>
  <si>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</si>
  <si>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</si>
  <si>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</si>
  <si>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</si>
  <si>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</si>
  <si>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</si>
  <si>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</si>
  <si>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</si>
  <si>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</si>
  <si>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</si>
  <si>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</si>
  <si>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</si>
  <si>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</si>
  <si>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</si>
  <si>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</si>
  <si>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</si>
  <si>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</si>
  <si>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</si>
  <si>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</si>
  <si>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</si>
  <si>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</si>
  <si>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</si>
  <si>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</si>
  <si>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</si>
  <si>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</si>
  <si>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</si>
  <si>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</si>
  <si>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</si>
  <si>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</si>
  <si>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</si>
  <si>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</si>
  <si>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</si>
  <si>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</si>
  <si>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</si>
  <si>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</si>
  <si>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</si>
  <si>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</si>
  <si>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</si>
  <si>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</si>
  <si>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</si>
  <si>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</si>
  <si>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</si>
  <si>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</si>
  <si>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</si>
  <si>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</si>
  <si>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</si>
  <si>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</si>
  <si>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</si>
  <si>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</si>
  <si>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</si>
  <si>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</si>
  <si>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</si>
  <si>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</si>
  <si>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</si>
  <si>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</si>
  <si>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</si>
  <si>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</si>
  <si>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</si>
  <si>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</si>
  <si>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</si>
  <si>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</si>
  <si>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</si>
  <si>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</si>
  <si>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</si>
  <si>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</si>
  <si>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</si>
  <si>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</si>
  <si>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</si>
  <si>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</si>
  <si>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</si>
  <si>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</si>
  <si>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</si>
  <si>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</si>
  <si>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</si>
  <si>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</si>
  <si>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</si>
  <si>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</si>
  <si>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</si>
  <si>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</si>
  <si>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</si>
  <si>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</si>
  <si>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</si>
  <si>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</si>
  <si>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</si>
  <si>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</si>
  <si>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</si>
  <si>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</si>
  <si>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</si>
  <si>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</si>
  <si>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</si>
  <si>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</si>
  <si>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</si>
  <si>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</si>
  <si>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</si>
  <si>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</si>
  <si>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</si>
  <si>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</si>
  <si>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</si>
  <si>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</si>
  <si>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</si>
  <si>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</si>
  <si>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</si>
  <si>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</si>
  <si>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</si>
  <si>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</si>
  <si>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</si>
  <si>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</si>
  <si>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</si>
  <si>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</si>
  <si>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</si>
  <si>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</si>
  <si>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</si>
  <si>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</si>
  <si>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</si>
  <si>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</si>
  <si>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</si>
  <si>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</si>
  <si>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</si>
  <si>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</si>
  <si>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</si>
  <si>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</si>
  <si>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</si>
  <si>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</si>
  <si>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</si>
  <si>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</si>
  <si>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</si>
  <si>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</si>
  <si>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</si>
  <si>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</si>
  <si>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</si>
  <si>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</si>
  <si>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</si>
  <si>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</si>
  <si>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</si>
  <si>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</si>
  <si>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</si>
  <si>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</si>
  <si>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</si>
  <si>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</si>
  <si>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</si>
  <si>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</si>
  <si>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</si>
  <si>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</si>
  <si>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</si>
  <si>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</si>
  <si>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</si>
  <si>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</si>
  <si>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</si>
  <si>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</si>
  <si>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</si>
  <si>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</si>
  <si>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</si>
  <si>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</si>
  <si>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</si>
  <si>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</si>
  <si>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</si>
  <si>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</si>
  <si>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</si>
  <si>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</si>
  <si>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</si>
  <si>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</si>
  <si>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</si>
  <si>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</si>
  <si>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</si>
  <si>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</si>
  <si>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</si>
  <si>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</si>
  <si>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</si>
  <si>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</si>
  <si>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</si>
  <si>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</si>
  <si>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</si>
  <si>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</si>
  <si>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</si>
  <si>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</si>
  <si>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</si>
  <si>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</si>
  <si>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</si>
  <si>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</si>
  <si>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</si>
  <si>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</si>
  <si>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</si>
  <si>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</si>
  <si>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</si>
  <si>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</si>
  <si>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</si>
  <si>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</si>
  <si>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</si>
  <si>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</si>
  <si>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</si>
  <si>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</si>
  <si>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</si>
  <si>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</si>
  <si>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</si>
  <si>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</si>
  <si>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</si>
  <si>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</si>
  <si>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</si>
  <si>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</si>
  <si>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</si>
  <si>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</si>
  <si>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</si>
  <si>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</si>
  <si>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</si>
  <si>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</si>
  <si>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</si>
  <si>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</si>
  <si>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</si>
  <si>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</si>
  <si>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</si>
  <si>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</si>
  <si>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</si>
  <si>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</si>
  <si>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</si>
  <si>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</si>
  <si>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</si>
  <si>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</si>
  <si>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</si>
  <si>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</si>
  <si>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</si>
  <si>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</si>
  <si>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</si>
  <si>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</si>
  <si>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</si>
  <si>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</si>
  <si>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</si>
  <si>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</si>
  <si>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</si>
  <si>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</si>
  <si>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</si>
  <si>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</si>
  <si>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</si>
  <si>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</si>
  <si>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</si>
  <si>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</si>
  <si>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</si>
  <si>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</si>
  <si>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</si>
  <si>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</si>
  <si>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</si>
  <si>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</si>
  <si>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</si>
  <si>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</si>
  <si>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</si>
  <si>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</si>
  <si>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</si>
  <si>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</si>
  <si>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</si>
  <si>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</si>
  <si>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</si>
  <si>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</si>
  <si>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</si>
  <si>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</si>
  <si>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</si>
  <si>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</si>
  <si>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</si>
  <si>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</si>
  <si>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</si>
  <si>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</si>
  <si>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</si>
  <si>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</si>
  <si>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</si>
  <si>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</si>
  <si>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</si>
  <si>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</si>
  <si>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</si>
  <si>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</si>
  <si>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</si>
  <si>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</si>
  <si>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</si>
  <si>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</si>
  <si>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</si>
  <si>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</si>
  <si>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</si>
  <si>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</si>
  <si>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</si>
  <si>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</si>
  <si>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</si>
  <si>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</si>
  <si>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</si>
  <si>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</si>
  <si>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</si>
  <si>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</si>
  <si>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</si>
  <si>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</si>
  <si>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</si>
  <si>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</si>
  <si>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</si>
  <si>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</si>
  <si>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</si>
  <si>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</si>
  <si>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</si>
  <si>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</si>
  <si>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</si>
  <si>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</si>
  <si>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</si>
  <si>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</si>
  <si>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</si>
  <si>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</si>
  <si>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</si>
  <si>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</si>
  <si>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</si>
  <si>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</si>
  <si>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</si>
  <si>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</si>
  <si>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</si>
  <si>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</si>
  <si>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</si>
  <si>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</si>
  <si>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</si>
  <si>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</si>
  <si>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</si>
  <si>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</si>
  <si>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</si>
  <si>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</si>
  <si>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</si>
  <si>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</si>
  <si>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</si>
  <si>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</si>
  <si>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</si>
  <si>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</si>
  <si>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</si>
  <si>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</si>
  <si>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</si>
  <si>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</si>
  <si>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</si>
  <si>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</si>
  <si>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</si>
  <si>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</si>
  <si>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</si>
  <si>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</si>
  <si>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</si>
  <si>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</si>
  <si>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</si>
  <si>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</si>
  <si>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</si>
  <si>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</si>
  <si>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</si>
  <si>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</si>
  <si>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</si>
  <si>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</si>
  <si>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</si>
  <si>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</si>
  <si>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</si>
  <si>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</si>
  <si>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</si>
  <si>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</si>
  <si>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</si>
  <si>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</si>
  <si>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</si>
  <si>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</si>
  <si>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</si>
  <si>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</si>
  <si>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</si>
  <si>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</si>
  <si>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</si>
  <si>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</si>
  <si>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</si>
  <si>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</si>
  <si>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</si>
  <si>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</si>
  <si>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</si>
  <si>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</si>
  <si>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</si>
  <si>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</si>
  <si>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</si>
  <si>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</si>
  <si>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</si>
  <si>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</si>
  <si>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</si>
  <si>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</si>
  <si>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</si>
  <si>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</si>
  <si>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</si>
  <si>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</si>
  <si>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</si>
  <si>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</si>
  <si>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</si>
  <si>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</si>
  <si>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</si>
  <si>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</si>
  <si>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</si>
  <si>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</si>
  <si>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</si>
  <si>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</si>
  <si>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</si>
  <si>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</si>
  <si>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</si>
  <si>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</si>
  <si>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</si>
  <si>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</si>
  <si>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</si>
  <si>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</si>
  <si>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</si>
  <si>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</si>
  <si>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</si>
  <si>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</si>
  <si>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</si>
  <si>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</si>
  <si>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</si>
  <si>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</si>
  <si>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</si>
  <si>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</si>
  <si>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</si>
  <si>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</si>
  <si>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</si>
  <si>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</si>
  <si>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</si>
  <si>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</si>
  <si>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</si>
  <si>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</si>
  <si>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</si>
  <si>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</si>
  <si>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</si>
  <si>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</si>
  <si>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</si>
  <si>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</si>
  <si>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</si>
  <si>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</si>
  <si>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</si>
  <si>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</si>
  <si>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</si>
  <si>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</si>
  <si>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</si>
  <si>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</si>
  <si>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</si>
  <si>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</si>
  <si>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</si>
  <si>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</si>
  <si>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</si>
  <si>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</si>
  <si>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</si>
  <si>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</si>
  <si>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</si>
  <si>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</si>
  <si>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</si>
  <si>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</si>
  <si>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</si>
  <si>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</si>
  <si>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</si>
  <si>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</si>
  <si>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</si>
  <si>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</si>
  <si>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</si>
  <si>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</si>
  <si>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</si>
  <si>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</si>
  <si>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</si>
  <si>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</si>
  <si>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</si>
  <si>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</si>
  <si>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</si>
  <si>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</si>
  <si>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</si>
  <si>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</si>
  <si>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</si>
  <si>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</si>
  <si>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</si>
  <si>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</si>
  <si>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</si>
  <si>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</si>
  <si>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</si>
  <si>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</si>
  <si>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</si>
  <si>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</si>
  <si>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</si>
  <si>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</si>
  <si>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</si>
  <si>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</si>
  <si>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</si>
  <si>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</si>
  <si>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</si>
  <si>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</si>
  <si>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</si>
  <si>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</si>
  <si>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</si>
  <si>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</si>
  <si>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</si>
  <si>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</si>
  <si>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</si>
  <si>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</si>
  <si>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</si>
  <si>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</si>
  <si>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</si>
  <si>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</si>
  <si>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</si>
  <si>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</si>
  <si>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</si>
  <si>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</si>
  <si>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</si>
  <si>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</si>
  <si>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</si>
  <si>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</si>
  <si>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</si>
  <si>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</si>
  <si>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</si>
  <si>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</si>
  <si>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</si>
  <si>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</si>
  <si>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</si>
  <si>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</si>
  <si>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</si>
  <si>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</si>
  <si>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</si>
  <si>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</si>
  <si>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</si>
  <si>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</si>
  <si>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</si>
  <si>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</si>
  <si>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</si>
  <si>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</si>
  <si>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</si>
  <si>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</si>
  <si>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</si>
  <si>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</si>
  <si>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</si>
  <si>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</si>
  <si>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</si>
  <si>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</si>
  <si>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</si>
  <si>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</si>
  <si>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</si>
  <si>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</si>
  <si>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</si>
  <si>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</si>
  <si>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</si>
  <si>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</si>
  <si>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</si>
  <si>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</si>
  <si>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</si>
  <si>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</si>
  <si>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</si>
  <si>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</si>
  <si>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</si>
  <si>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</si>
  <si>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</si>
  <si>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</si>
  <si>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</si>
  <si>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</si>
  <si>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</si>
  <si>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</si>
  <si>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</si>
  <si>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</si>
  <si>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</si>
  <si>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</si>
  <si>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</si>
  <si>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</si>
  <si>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</si>
  <si>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</si>
  <si>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</si>
  <si>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</si>
  <si>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</si>
  <si>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</si>
  <si>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</si>
  <si>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</si>
  <si>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</si>
  <si>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</si>
  <si>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</si>
  <si>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</si>
  <si>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</si>
  <si>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</si>
  <si>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</si>
  <si>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</si>
  <si>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</si>
  <si>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</si>
  <si>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</si>
  <si>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</si>
  <si>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</si>
  <si>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</si>
  <si>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</si>
  <si>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</si>
  <si>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</si>
  <si>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</si>
  <si>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</si>
  <si>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</si>
  <si>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</si>
  <si>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</si>
  <si>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</si>
  <si>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</si>
  <si>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</si>
  <si>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</si>
  <si>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</si>
  <si>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</si>
  <si>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</si>
  <si>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</si>
  <si>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</si>
  <si>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</si>
  <si>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</si>
  <si>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</si>
  <si>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</si>
  <si>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</si>
  <si>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</si>
  <si>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</si>
  <si>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</si>
  <si>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</si>
  <si>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</si>
  <si>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</si>
  <si>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</si>
  <si>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</si>
  <si>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</si>
  <si>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</si>
  <si>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</si>
  <si>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</si>
  <si>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</si>
  <si>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</si>
  <si>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</si>
  <si>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</si>
  <si>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</si>
  <si>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</si>
  <si>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</si>
  <si>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</si>
  <si>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</si>
  <si>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</si>
  <si>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</si>
  <si>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</si>
  <si>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</si>
  <si>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</si>
  <si>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</si>
  <si>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</si>
  <si>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</si>
  <si>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</si>
  <si>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</si>
  <si>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</si>
  <si>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</si>
  <si>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</si>
  <si>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</si>
  <si>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</si>
  <si>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</si>
  <si>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</si>
  <si>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</si>
  <si>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</si>
  <si>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</si>
  <si>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</si>
  <si>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</si>
  <si>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</si>
  <si>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</si>
  <si>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</si>
  <si>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</si>
  <si>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</si>
  <si>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</si>
  <si>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</si>
  <si>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</si>
  <si>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</si>
  <si>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</si>
  <si>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</si>
  <si>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</si>
  <si>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</si>
  <si>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</si>
  <si>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</si>
  <si>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</si>
  <si>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</si>
  <si>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</si>
  <si>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</si>
  <si>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</si>
  <si>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</si>
  <si>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</si>
  <si>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</si>
  <si>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</si>
  <si>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</si>
  <si>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</si>
  <si>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</si>
  <si>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</si>
  <si>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</si>
  <si>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</si>
  <si>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</si>
  <si>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</si>
  <si>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</si>
  <si>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</si>
  <si>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</si>
  <si>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</si>
  <si>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</si>
  <si>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</si>
  <si>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</si>
  <si>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</si>
  <si>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</si>
  <si>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</si>
  <si>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</si>
  <si>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</si>
  <si>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</si>
  <si>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</si>
  <si>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</si>
  <si>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</si>
  <si>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</si>
  <si>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</si>
  <si>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</si>
  <si>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</si>
  <si>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</si>
  <si>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</si>
  <si>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</si>
  <si>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</si>
  <si>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</si>
  <si>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</si>
  <si>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</si>
  <si>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</si>
  <si>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</si>
  <si>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</si>
  <si>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</si>
  <si>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</si>
  <si>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</si>
  <si>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</si>
  <si>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</si>
  <si>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</si>
  <si>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</si>
  <si>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</si>
  <si>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</si>
  <si>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</si>
  <si>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</si>
  <si>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</si>
  <si>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</si>
  <si>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</si>
  <si>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</si>
  <si>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</si>
  <si>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</si>
  <si>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</si>
  <si>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</si>
  <si>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</si>
  <si>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</si>
  <si>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</si>
  <si>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</si>
  <si>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</si>
  <si>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</si>
  <si>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</si>
  <si>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</si>
  <si>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</si>
  <si>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</si>
  <si>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</si>
  <si>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</si>
  <si>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</si>
  <si>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</si>
  <si>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</si>
  <si>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</si>
  <si>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</si>
  <si>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</si>
  <si>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</si>
  <si>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</si>
  <si>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</si>
  <si>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</si>
  <si>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</si>
  <si>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</si>
  <si>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</si>
  <si>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</si>
  <si>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</si>
  <si>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</si>
  <si>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</si>
  <si>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</si>
  <si>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</si>
  <si>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</si>
  <si>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</si>
  <si>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</si>
  <si>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</si>
  <si>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</si>
  <si>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</si>
  <si>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</si>
  <si>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</si>
  <si>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</si>
  <si>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</si>
  <si>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</si>
  <si>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</si>
  <si>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</si>
  <si>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</si>
  <si>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</si>
  <si>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</si>
  <si>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</si>
  <si>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</si>
  <si>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</si>
  <si>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</si>
  <si>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</si>
  <si>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</si>
  <si>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</si>
  <si>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</si>
  <si>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</si>
  <si>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</si>
  <si>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</si>
  <si>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</si>
  <si>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</si>
  <si>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</si>
  <si>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</si>
  <si>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</si>
  <si>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</si>
  <si>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</si>
  <si>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</si>
  <si>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</si>
  <si>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</si>
  <si>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</si>
  <si>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</si>
  <si>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</si>
  <si>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</si>
  <si>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</si>
  <si>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</si>
  <si>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</si>
  <si>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</si>
  <si>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</si>
  <si>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</si>
  <si>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</si>
  <si>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</si>
  <si>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</si>
  <si>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</si>
  <si>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</si>
  <si>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</si>
  <si>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</si>
  <si>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</si>
  <si>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</si>
  <si>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</si>
  <si>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</si>
  <si>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</si>
  <si>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</si>
  <si>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</si>
  <si>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</si>
  <si>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</si>
  <si>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</si>
  <si>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</si>
  <si>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</si>
  <si>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</si>
  <si>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</si>
  <si>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</si>
  <si>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</si>
  <si>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</si>
  <si>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</si>
  <si>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</si>
  <si>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</si>
  <si>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</si>
  <si>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</si>
  <si>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</si>
  <si>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</si>
  <si>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</si>
  <si>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</si>
  <si>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</si>
  <si>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</si>
  <si>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</si>
  <si>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</si>
  <si>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</si>
  <si>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</si>
  <si>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</si>
  <si>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</si>
  <si>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</si>
  <si>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</si>
  <si>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</si>
  <si>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</si>
  <si>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</si>
  <si>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</si>
  <si>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</si>
  <si>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</si>
  <si>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</si>
  <si>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</si>
  <si>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</si>
  <si>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</si>
  <si>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</si>
  <si>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</si>
  <si>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</si>
  <si>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</si>
  <si>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</si>
  <si>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</si>
  <si>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</si>
  <si>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</si>
  <si>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</si>
  <si>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</si>
  <si>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</si>
  <si>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</si>
  <si>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</si>
  <si>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</si>
  <si>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</si>
  <si>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</si>
  <si>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</si>
  <si>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</si>
  <si>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</si>
  <si>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</si>
  <si>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</si>
  <si>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</si>
  <si>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</si>
  <si>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</si>
  <si>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</si>
  <si>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</si>
  <si>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</si>
  <si>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</si>
  <si>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</si>
  <si>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</si>
  <si>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</si>
  <si>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</si>
  <si>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</si>
  <si>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</si>
  <si>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</si>
  <si>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</si>
  <si>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</si>
  <si>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</si>
  <si>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</si>
  <si>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</si>
  <si>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</si>
  <si>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</si>
  <si>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</si>
  <si>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</si>
  <si>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</si>
  <si>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</si>
  <si>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</si>
  <si>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</si>
  <si>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</si>
  <si>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</si>
  <si>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</si>
  <si>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</si>
  <si>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</si>
  <si>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</si>
  <si>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</si>
  <si>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</si>
  <si>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</si>
  <si>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</si>
  <si>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</si>
  <si>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</si>
  <si>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</si>
  <si>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</si>
  <si>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</si>
  <si>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</si>
  <si>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</si>
  <si>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</si>
  <si>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</si>
  <si>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</si>
  <si>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</si>
  <si>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</si>
  <si>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</si>
  <si>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</si>
  <si>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</si>
  <si>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</si>
  <si>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</si>
  <si>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</si>
  <si>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</si>
  <si>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</si>
  <si>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</si>
  <si>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</si>
  <si>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</si>
  <si>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</si>
  <si>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</si>
  <si>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</si>
  <si>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</si>
  <si>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</si>
  <si>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</si>
  <si>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</si>
  <si>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</si>
  <si>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</si>
  <si>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</si>
  <si>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</si>
  <si>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</si>
  <si>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</si>
  <si>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</si>
  <si>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</si>
  <si>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</si>
  <si>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</si>
  <si>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</si>
  <si>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</si>
  <si>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</si>
  <si>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</si>
  <si>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</si>
  <si>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</si>
  <si>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</si>
  <si>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</si>
  <si>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</si>
  <si>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</si>
  <si>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</si>
  <si>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</si>
  <si>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</si>
  <si>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</si>
  <si>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</si>
  <si>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</si>
  <si>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</si>
  <si>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</si>
  <si>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</si>
  <si>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</si>
  <si>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</si>
  <si>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</si>
  <si>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</si>
  <si>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</si>
  <si>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</si>
  <si>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</si>
  <si>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</si>
  <si>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</si>
  <si>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</si>
  <si>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</si>
  <si>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</si>
  <si>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</si>
  <si>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</si>
  <si>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</si>
  <si>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</si>
  <si>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</si>
  <si>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</si>
  <si>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</si>
  <si>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</si>
  <si>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</si>
  <si>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</si>
  <si>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</si>
  <si>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</si>
  <si>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</si>
  <si>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</si>
  <si>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</si>
  <si>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</si>
  <si>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</si>
  <si>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</si>
  <si>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</si>
  <si>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</si>
  <si>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</si>
  <si>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</si>
  <si>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</si>
  <si>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</si>
  <si>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</si>
  <si>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</si>
  <si>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</si>
  <si>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</si>
  <si>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</si>
  <si>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</si>
  <si>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</si>
  <si>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</si>
  <si>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</si>
  <si>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</si>
  <si>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</si>
  <si>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</si>
  <si>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</si>
  <si>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</si>
  <si>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</si>
  <si>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</si>
  <si>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</si>
  <si>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</si>
  <si>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</si>
  <si>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</si>
  <si>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</si>
  <si>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</si>
  <si>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</si>
  <si>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</si>
  <si>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</si>
  <si>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</si>
  <si>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</si>
  <si>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</si>
  <si>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</si>
  <si>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</si>
  <si>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</si>
  <si>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</si>
  <si>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</si>
  <si>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</si>
  <si>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</si>
  <si>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</si>
  <si>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</si>
  <si>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</si>
  <si>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</si>
  <si>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</si>
  <si>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</si>
  <si>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</si>
  <si>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</si>
  <si>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</si>
  <si>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</si>
  <si>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</si>
  <si>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</si>
  <si>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</si>
  <si>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</si>
  <si>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</si>
  <si>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</si>
  <si>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</si>
  <si>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</si>
  <si>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</si>
  <si>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</si>
  <si>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</si>
  <si>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</si>
  <si>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</si>
  <si>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</si>
  <si>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</si>
  <si>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</si>
  <si>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</si>
  <si>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</si>
  <si>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</si>
  <si>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</si>
  <si>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</si>
  <si>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</si>
  <si>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</si>
  <si>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</si>
  <si>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</si>
  <si>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</si>
  <si>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</si>
  <si>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</si>
  <si>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</si>
  <si>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</si>
  <si>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</si>
  <si>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</si>
  <si>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</si>
  <si>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</si>
  <si>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</si>
  <si>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</si>
  <si>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</si>
  <si>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</si>
  <si>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</si>
  <si>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</si>
  <si>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</si>
  <si>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</si>
  <si>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</si>
  <si>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</si>
  <si>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</si>
  <si>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</si>
  <si>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</si>
  <si>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</si>
  <si>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</si>
  <si>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</si>
  <si>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</si>
  <si>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</si>
  <si>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</si>
  <si>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</si>
  <si>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</si>
  <si>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</si>
  <si>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</si>
  <si>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</si>
  <si>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</si>
  <si>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</si>
  <si>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</si>
  <si>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</si>
  <si>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</si>
  <si>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</si>
  <si>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</si>
  <si>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</si>
  <si>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</si>
  <si>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</si>
  <si>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</si>
  <si>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</si>
  <si>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</si>
  <si>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</si>
  <si>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</si>
  <si>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</si>
  <si>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</si>
  <si>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</si>
  <si>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</si>
  <si>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</si>
  <si>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</si>
  <si>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</si>
  <si>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</si>
  <si>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</si>
  <si>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</si>
  <si>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</si>
  <si>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</si>
  <si>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</si>
  <si>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</si>
  <si>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</si>
  <si>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</si>
  <si>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</si>
  <si>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</si>
  <si>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</si>
  <si>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</si>
  <si>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</si>
  <si>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</si>
  <si>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</si>
  <si>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</si>
  <si>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</si>
  <si>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</si>
  <si>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</si>
  <si>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</si>
  <si>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</si>
  <si>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</si>
  <si>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</si>
  <si>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</si>
  <si>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</si>
  <si>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</si>
  <si>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</si>
  <si>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</si>
  <si>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</si>
  <si>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</si>
  <si>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</si>
  <si>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</si>
  <si>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</si>
  <si>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</si>
  <si>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</si>
  <si>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</si>
  <si>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</si>
  <si>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</si>
  <si>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</si>
  <si>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</si>
  <si>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</si>
  <si>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</si>
  <si>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</si>
  <si>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</si>
  <si>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</si>
  <si>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</si>
  <si>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</si>
  <si>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</si>
  <si>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</si>
  <si>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</si>
  <si>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</si>
  <si>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</si>
  <si>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</si>
  <si>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</si>
  <si>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</si>
  <si>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</si>
  <si>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</si>
  <si>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</si>
  <si>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</si>
  <si>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</si>
  <si>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</si>
  <si>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</si>
  <si>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</si>
  <si>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</si>
  <si>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</si>
  <si>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</si>
  <si>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</si>
  <si>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</si>
  <si>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</si>
  <si>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</si>
  <si>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</si>
  <si>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</si>
  <si>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</si>
  <si>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</si>
  <si>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</si>
  <si>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</si>
  <si>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</si>
  <si>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</si>
  <si>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</si>
  <si>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</si>
  <si>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</si>
  <si>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</si>
  <si>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</si>
  <si>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</si>
  <si>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</si>
  <si>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</si>
  <si>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</si>
  <si>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</si>
  <si>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</si>
  <si>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</si>
  <si>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</si>
  <si>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</si>
  <si>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</si>
  <si>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</si>
  <si>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</si>
  <si>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</si>
  <si>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</si>
  <si>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</si>
  <si>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</si>
  <si>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</si>
  <si>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</si>
  <si>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</si>
  <si>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</si>
  <si>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</si>
  <si>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</si>
  <si>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</si>
  <si>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</si>
  <si>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</si>
  <si>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</si>
  <si>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</si>
  <si>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</si>
  <si>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</si>
  <si>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</si>
  <si>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</si>
  <si>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</si>
  <si>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</si>
  <si>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</si>
  <si>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</si>
  <si>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</si>
  <si>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</si>
  <si>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</si>
  <si>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</si>
  <si>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</si>
  <si>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</si>
  <si>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</si>
  <si>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</si>
  <si>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</si>
  <si>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</si>
  <si>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</si>
  <si>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</si>
  <si>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</si>
  <si>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</si>
  <si>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</si>
  <si>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</si>
  <si>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</si>
  <si>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</si>
  <si>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</si>
  <si>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</si>
  <si>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</si>
  <si>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</si>
  <si>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</si>
  <si>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</si>
  <si>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</si>
  <si>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</si>
  <si>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</si>
  <si>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</si>
  <si>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</si>
  <si>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</si>
  <si>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</si>
  <si>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</si>
  <si>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</si>
  <si>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</si>
  <si>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</si>
  <si>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</si>
  <si>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</si>
  <si>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</si>
  <si>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</si>
  <si>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</si>
  <si>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</si>
  <si>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</si>
  <si>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</si>
  <si>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</si>
  <si>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</si>
  <si>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</si>
  <si>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</si>
  <si>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</si>
  <si>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</si>
  <si>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</si>
  <si>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</si>
  <si>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</si>
  <si>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</si>
  <si>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</si>
  <si>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</si>
  <si>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</si>
  <si>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</si>
  <si>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</si>
  <si>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</si>
  <si>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</si>
  <si>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</si>
  <si>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</si>
  <si>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</si>
  <si>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</si>
  <si>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</si>
  <si>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</si>
  <si>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</si>
  <si>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</si>
  <si>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</si>
  <si>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</si>
  <si>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</si>
  <si>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</si>
  <si>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</si>
  <si>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</si>
  <si>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</si>
  <si>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</si>
  <si>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</si>
  <si>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</si>
  <si>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</si>
  <si>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</si>
  <si>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</si>
  <si>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</si>
  <si>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</si>
  <si>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</si>
  <si>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</si>
  <si>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</si>
  <si>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</si>
  <si>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</si>
  <si>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</si>
  <si>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</si>
  <si>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</si>
  <si>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</si>
  <si>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</si>
  <si>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</si>
  <si>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</si>
  <si>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</si>
  <si>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</si>
  <si>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</si>
  <si>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</si>
  <si>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</si>
  <si>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</si>
  <si>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</si>
  <si>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</si>
  <si>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</si>
  <si>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</si>
  <si>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</si>
  <si>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</si>
  <si>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</si>
  <si>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</si>
  <si>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</si>
  <si>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</si>
  <si>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</si>
  <si>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</si>
  <si>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</si>
  <si>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</si>
  <si>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</si>
  <si>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</si>
  <si>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</si>
  <si>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</si>
  <si>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</si>
  <si>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</si>
  <si>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</si>
  <si>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</si>
  <si>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</si>
  <si>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</si>
  <si>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</si>
  <si>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</si>
  <si>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</si>
  <si>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</si>
  <si>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</si>
  <si>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</si>
  <si>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</si>
  <si>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</si>
  <si>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</si>
  <si>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</si>
  <si>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</si>
  <si>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</si>
  <si>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</si>
  <si>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</si>
  <si>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</si>
  <si>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</si>
  <si>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</si>
  <si>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</si>
  <si>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</si>
  <si>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</si>
  <si>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</si>
  <si>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</si>
  <si>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</si>
  <si>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</si>
  <si>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</si>
  <si>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</si>
  <si>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</si>
  <si>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</si>
  <si>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</si>
  <si>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</si>
  <si>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</si>
  <si>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</si>
  <si>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</si>
  <si>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</si>
  <si>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</si>
  <si>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</si>
  <si>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</si>
  <si>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</si>
  <si>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</si>
  <si>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</si>
  <si>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</si>
  <si>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</si>
  <si>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</si>
  <si>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</si>
  <si>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</si>
  <si>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</si>
  <si>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</si>
  <si>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</si>
  <si>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</si>
  <si>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</si>
  <si>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</si>
  <si>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</si>
  <si>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</si>
  <si>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</si>
  <si>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</si>
  <si>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</si>
  <si>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</si>
  <si>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</si>
  <si>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</si>
  <si>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</si>
  <si>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</si>
  <si>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</si>
  <si>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</si>
  <si>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</si>
  <si>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</si>
  <si>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</si>
  <si>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</si>
  <si>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</si>
  <si>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</si>
  <si>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</si>
  <si>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</si>
  <si>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</si>
  <si>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</si>
  <si>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</si>
  <si>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</si>
  <si>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</si>
  <si>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</si>
  <si>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</si>
  <si>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</si>
  <si>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</si>
  <si>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</si>
  <si>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</si>
  <si>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</si>
  <si>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</si>
  <si>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</si>
  <si>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</si>
  <si>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</si>
  <si>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</si>
  <si>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</si>
  <si>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</si>
  <si>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</si>
  <si>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</si>
  <si>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</si>
  <si>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</si>
  <si>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</si>
  <si>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</si>
  <si>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</si>
  <si>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</si>
  <si>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</si>
  <si>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</si>
  <si>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</si>
  <si>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</si>
  <si>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</si>
  <si>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</si>
  <si>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</si>
  <si>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</si>
  <si>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</si>
  <si>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</si>
  <si>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</si>
  <si>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</si>
  <si>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</si>
  <si>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</si>
  <si>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</si>
  <si>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</si>
  <si>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</si>
  <si>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</si>
  <si>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</si>
  <si>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</si>
  <si>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</si>
  <si>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</si>
  <si>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</si>
  <si>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</si>
  <si>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</si>
  <si>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</si>
  <si>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</si>
  <si>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</si>
  <si>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</si>
  <si>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</si>
  <si>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</si>
  <si>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</si>
  <si>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</si>
  <si>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</si>
  <si>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</si>
  <si>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</si>
  <si>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</si>
  <si>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</si>
  <si>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</si>
  <si>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</si>
  <si>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</si>
  <si>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</si>
  <si>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</si>
  <si>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</si>
  <si>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</si>
  <si>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</si>
  <si>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</si>
  <si>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</si>
  <si>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</si>
  <si>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</si>
  <si>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</si>
  <si>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</si>
  <si>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</si>
  <si>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</si>
  <si>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</si>
  <si>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</si>
  <si>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</si>
  <si>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</si>
  <si>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</si>
  <si>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</si>
  <si>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</si>
  <si>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</si>
  <si>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</si>
  <si>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</si>
  <si>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</si>
  <si>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</si>
  <si>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</si>
  <si>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</si>
  <si>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</si>
  <si>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</si>
  <si>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</si>
  <si>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</si>
  <si>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</si>
  <si>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</si>
  <si>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</si>
  <si>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</si>
  <si>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</si>
  <si>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</si>
  <si>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</si>
  <si>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</si>
  <si>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</si>
  <si>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</si>
  <si>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</si>
  <si>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</si>
  <si>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</si>
  <si>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</si>
  <si>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</si>
  <si>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</si>
  <si>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</si>
  <si>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</si>
  <si>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</si>
  <si>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</si>
  <si>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</si>
  <si>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</si>
  <si>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</si>
  <si>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</si>
  <si>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</si>
  <si>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</si>
  <si>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</si>
  <si>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</si>
  <si>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</si>
  <si>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</si>
  <si>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</si>
  <si>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</si>
  <si>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</si>
  <si>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</si>
  <si>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</si>
  <si>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</si>
  <si>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</si>
  <si>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</si>
  <si>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</si>
  <si>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</si>
  <si>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</si>
  <si>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</si>
  <si>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</si>
  <si>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</si>
  <si>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</si>
  <si>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</si>
  <si>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</si>
  <si>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</si>
  <si>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</si>
  <si>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</si>
  <si>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</si>
  <si>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</si>
  <si>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</si>
  <si>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</si>
  <si>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</si>
  <si>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</si>
  <si>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</si>
  <si>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</si>
  <si>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</si>
  <si>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</si>
  <si>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</si>
  <si>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</si>
  <si>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</si>
  <si>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</si>
  <si>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</si>
  <si>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</si>
  <si>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</si>
  <si>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</si>
  <si>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</si>
  <si>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</si>
  <si>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</si>
  <si>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</si>
  <si>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</si>
  <si>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</si>
  <si>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</si>
  <si>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</si>
  <si>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</si>
  <si>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</si>
  <si>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</si>
  <si>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</si>
  <si>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</si>
  <si>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</si>
  <si>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</si>
  <si>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</si>
  <si>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</si>
  <si>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</si>
  <si>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</si>
  <si>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</si>
  <si>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</si>
  <si>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</si>
  <si>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</si>
  <si>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</si>
  <si>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</si>
  <si>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</si>
  <si>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</si>
  <si>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</si>
  <si>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</si>
  <si>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</si>
  <si>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</si>
  <si>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</si>
  <si>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</si>
  <si>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</si>
  <si>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</si>
  <si>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</si>
  <si>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</si>
  <si>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</si>
  <si>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</si>
  <si>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</si>
  <si>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</si>
  <si>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</si>
  <si>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</si>
  <si>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</si>
  <si>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</si>
  <si>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</si>
  <si>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</si>
  <si>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</si>
  <si>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</si>
  <si>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</si>
  <si>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</si>
  <si>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</si>
  <si>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</si>
  <si>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</si>
  <si>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</si>
  <si>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</si>
  <si>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</si>
  <si>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</si>
  <si>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</si>
  <si>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</si>
  <si>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</si>
  <si>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</si>
  <si>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</si>
  <si>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</si>
  <si>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</si>
  <si>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</si>
  <si>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</si>
  <si>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</si>
  <si>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</si>
  <si>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</si>
  <si>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</si>
  <si>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</si>
  <si>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</si>
  <si>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</si>
  <si>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</si>
  <si>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</si>
  <si>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</si>
  <si>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</si>
  <si>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</si>
  <si>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</si>
  <si>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</si>
  <si>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</si>
  <si>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</si>
  <si>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</si>
  <si>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</si>
  <si>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</si>
  <si>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</si>
  <si>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</si>
  <si>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</si>
  <si>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</si>
  <si>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</si>
  <si>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</si>
  <si>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</si>
  <si>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</si>
  <si>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</si>
  <si>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</si>
  <si>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</si>
  <si>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</si>
  <si>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</si>
  <si>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</si>
  <si>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</si>
  <si>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</si>
  <si>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</si>
  <si>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</si>
  <si>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</si>
  <si>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</si>
  <si>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</si>
  <si>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</si>
  <si>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</si>
  <si>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</si>
  <si>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</si>
  <si>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</si>
  <si>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</si>
  <si>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</si>
  <si>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</si>
  <si>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</si>
  <si>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</si>
  <si>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</si>
  <si>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</si>
  <si>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</si>
  <si>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</si>
  <si>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</si>
  <si>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</si>
  <si>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</si>
  <si>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</si>
  <si>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</si>
  <si>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</si>
  <si>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</si>
  <si>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</si>
  <si>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</si>
  <si>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</si>
  <si>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</si>
  <si>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</si>
  <si>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</si>
  <si>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</si>
  <si>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</si>
  <si>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</si>
  <si>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</si>
  <si>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</si>
  <si>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</si>
  <si>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</si>
  <si>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</si>
  <si>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</si>
  <si>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</si>
  <si>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</si>
  <si>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</si>
  <si>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</si>
  <si>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</si>
  <si>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</si>
  <si>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</si>
  <si>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</si>
  <si>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</si>
  <si>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</si>
  <si>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</si>
  <si>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</si>
  <si>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</si>
  <si>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</si>
  <si>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</si>
  <si>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</si>
  <si>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</si>
  <si>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</si>
  <si>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</si>
  <si>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</si>
  <si>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</si>
  <si>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</si>
  <si>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</si>
  <si>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</si>
  <si>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</si>
  <si>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</si>
  <si>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</si>
  <si>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</si>
  <si>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</si>
  <si>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</si>
  <si>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</si>
  <si>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</si>
  <si>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</si>
  <si>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</si>
  <si>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</si>
  <si>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</si>
  <si>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</si>
  <si>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</si>
  <si>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</si>
  <si>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</si>
  <si>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</si>
  <si>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</si>
  <si>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</si>
  <si>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</si>
  <si>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</si>
  <si>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</si>
  <si>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</si>
  <si>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</si>
  <si>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</si>
  <si>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</si>
  <si>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</si>
  <si>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</si>
  <si>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</si>
  <si>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</si>
  <si>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</si>
  <si>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</si>
  <si>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</si>
  <si>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</si>
  <si>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</si>
  <si>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</si>
  <si>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</si>
  <si>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</si>
  <si>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</si>
  <si>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</si>
  <si>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</si>
  <si>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</si>
  <si>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</si>
  <si>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</si>
  <si>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</si>
  <si>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</si>
  <si>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</si>
  <si>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</si>
  <si>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</si>
  <si>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</si>
  <si>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</si>
  <si>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</si>
  <si>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</si>
  <si>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</si>
  <si>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</si>
  <si>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</si>
  <si>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</si>
  <si>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</si>
  <si>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</si>
  <si>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</si>
  <si>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</si>
  <si>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</si>
  <si>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</si>
  <si>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</si>
  <si>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</si>
  <si>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</si>
  <si>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</si>
  <si>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</si>
  <si>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</si>
  <si>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</si>
  <si>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</si>
  <si>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</si>
  <si>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</si>
  <si>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</si>
  <si>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</si>
  <si>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</si>
  <si>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</si>
  <si>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</si>
  <si>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</si>
  <si>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</si>
  <si>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</si>
  <si>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</si>
  <si>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</si>
  <si>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</si>
  <si>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</si>
  <si>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</si>
  <si>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</si>
  <si>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</si>
  <si>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</si>
  <si>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</si>
  <si>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</si>
  <si>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</si>
  <si>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</si>
  <si>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</si>
  <si>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</si>
  <si>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</si>
  <si>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</si>
  <si>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</si>
  <si>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</si>
  <si>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</si>
  <si>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</si>
  <si>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</si>
  <si>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</si>
  <si>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</si>
  <si>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</si>
  <si>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</si>
  <si>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</si>
  <si>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</si>
  <si>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</si>
  <si>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</si>
  <si>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</si>
  <si>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</si>
  <si>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</si>
  <si>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</si>
  <si>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</si>
  <si>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</si>
  <si>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</si>
  <si>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</si>
  <si>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</si>
  <si>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</si>
  <si>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</si>
  <si>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</si>
  <si>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</si>
  <si>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</si>
  <si>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</si>
  <si>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</si>
  <si>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</si>
  <si>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</si>
  <si>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</si>
  <si>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</si>
  <si>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</si>
  <si>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</si>
  <si>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</si>
  <si>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</si>
  <si>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</si>
  <si>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</si>
  <si>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</si>
  <si>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</si>
  <si>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</si>
  <si>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</si>
  <si>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</si>
  <si>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</si>
  <si>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</si>
  <si>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</si>
  <si>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</si>
  <si>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</si>
  <si>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</si>
  <si>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</si>
  <si>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</si>
  <si>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</si>
  <si>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</si>
  <si>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</si>
  <si>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</si>
  <si>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</si>
  <si>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</si>
  <si>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</si>
  <si>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</si>
  <si>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</si>
  <si>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</si>
  <si>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</si>
  <si>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</si>
  <si>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</si>
  <si>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</si>
  <si>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</si>
  <si>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</si>
  <si>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</si>
  <si>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</si>
  <si>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</si>
  <si>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</si>
  <si>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</si>
  <si>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</si>
  <si>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</si>
  <si>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</si>
  <si>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</si>
  <si>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</si>
  <si>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</si>
  <si>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</si>
  <si>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</si>
  <si>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</si>
  <si>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</si>
  <si>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</si>
  <si>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</si>
  <si>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</si>
  <si>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</si>
  <si>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</si>
  <si>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</si>
  <si>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</si>
  <si>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</si>
  <si>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</si>
  <si>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</si>
  <si>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</si>
  <si>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</si>
  <si>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</si>
  <si>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</si>
  <si>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</si>
  <si>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</si>
  <si>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</si>
  <si>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</si>
  <si>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</si>
  <si>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</si>
  <si>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</si>
  <si>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</si>
  <si>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</si>
  <si>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</si>
  <si>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</si>
  <si>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</si>
  <si>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</si>
  <si>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</si>
  <si>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</si>
  <si>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</si>
  <si>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</si>
  <si>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</si>
  <si>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</si>
  <si>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</si>
  <si>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</si>
  <si>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</si>
  <si>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</si>
  <si>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</si>
  <si>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</si>
  <si>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</si>
  <si>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</si>
  <si>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</si>
  <si>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</si>
  <si>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</si>
  <si>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</si>
  <si>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</si>
  <si>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</si>
  <si>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</si>
  <si>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</si>
  <si>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</si>
  <si>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</si>
  <si>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</si>
  <si>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</si>
  <si>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</si>
  <si>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</si>
  <si>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</si>
  <si>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</si>
  <si>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</si>
  <si>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</si>
  <si>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</si>
  <si>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</si>
  <si>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</si>
  <si>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</si>
  <si>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</si>
  <si>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</si>
  <si>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</si>
  <si>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</si>
  <si>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</si>
  <si>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</si>
  <si>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</si>
  <si>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</si>
  <si>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</si>
  <si>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</si>
  <si>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</si>
  <si>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</si>
  <si>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</si>
  <si>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</si>
  <si>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</si>
  <si>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</si>
  <si>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</si>
  <si>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</si>
  <si>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</si>
  <si>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</si>
  <si>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</si>
  <si>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</si>
  <si>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</si>
  <si>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</si>
  <si>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</si>
  <si>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</si>
  <si>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</si>
  <si>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</si>
  <si>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</si>
  <si>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</si>
  <si>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</si>
  <si>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</si>
  <si>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</si>
  <si>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</si>
  <si>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</si>
  <si>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</si>
  <si>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</si>
  <si>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</si>
  <si>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</si>
  <si>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</si>
  <si>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</si>
  <si>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</si>
  <si>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</si>
  <si>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</si>
  <si>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</si>
  <si>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</si>
  <si>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</si>
  <si>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</si>
  <si>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</si>
  <si>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</si>
  <si>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</si>
  <si>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</si>
  <si>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</si>
  <si>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</si>
  <si>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</si>
  <si>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</si>
  <si>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</si>
  <si>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</si>
  <si>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</si>
  <si>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</si>
  <si>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</si>
  <si>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</si>
  <si>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</si>
  <si>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</si>
  <si>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</si>
  <si>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</si>
  <si>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</si>
  <si>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</si>
  <si>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</si>
  <si>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</si>
  <si>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</si>
  <si>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</si>
  <si>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</si>
  <si>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</si>
  <si>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</si>
  <si>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</si>
  <si>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</si>
  <si>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</si>
  <si>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</si>
  <si>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</si>
  <si>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</si>
  <si>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</si>
  <si>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</si>
  <si>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</si>
  <si>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</si>
  <si>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</si>
  <si>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</si>
  <si>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</si>
  <si>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</si>
  <si>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</si>
  <si>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</si>
  <si>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</si>
  <si>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</si>
  <si>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</si>
  <si>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</si>
  <si>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</si>
  <si>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</si>
  <si>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</si>
  <si>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</si>
  <si>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</si>
  <si>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</si>
  <si>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</si>
  <si>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</si>
  <si>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</si>
  <si>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</si>
  <si>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</si>
  <si>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</si>
  <si>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</si>
  <si>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</si>
  <si>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</si>
  <si>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</si>
  <si>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</si>
  <si>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</si>
  <si>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</si>
  <si>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</si>
  <si>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</si>
  <si>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</si>
  <si>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</si>
  <si>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</si>
  <si>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</si>
  <si>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</si>
  <si>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</si>
  <si>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</si>
  <si>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</si>
  <si>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</si>
  <si>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</si>
  <si>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</si>
  <si>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</si>
  <si>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</si>
  <si>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</si>
  <si>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</si>
  <si>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</si>
  <si>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</si>
  <si>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</si>
  <si>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</si>
  <si>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</si>
  <si>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</si>
  <si>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</si>
  <si>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</si>
  <si>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</si>
  <si>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</si>
  <si>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</si>
  <si>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</si>
  <si>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</si>
  <si>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</si>
  <si>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</si>
  <si>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</si>
  <si>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</si>
  <si>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</si>
  <si>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</si>
  <si>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</si>
  <si>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</si>
  <si>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</si>
  <si>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</si>
  <si>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</si>
  <si>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</si>
  <si>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</si>
  <si>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</si>
  <si>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</si>
  <si>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</si>
  <si>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</si>
  <si>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</si>
  <si>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</si>
  <si>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</si>
  <si>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</si>
  <si>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</si>
  <si>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</si>
  <si>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</si>
  <si>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</si>
  <si>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</si>
  <si>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</si>
  <si>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</si>
  <si>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</si>
  <si>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</si>
  <si>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</si>
  <si>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</si>
  <si>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</si>
  <si>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</si>
  <si>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</si>
  <si>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</si>
  <si>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</si>
  <si>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</si>
  <si>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</si>
  <si>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</si>
  <si>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</si>
  <si>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</si>
  <si>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</si>
  <si>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</si>
  <si>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</si>
  <si>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</si>
  <si>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</si>
  <si>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</si>
  <si>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</si>
  <si>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</si>
  <si>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</si>
  <si>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</si>
  <si>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</si>
  <si>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</si>
  <si>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</si>
  <si>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</si>
  <si>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</si>
  <si>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</si>
  <si>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</si>
  <si>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</si>
  <si>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</si>
  <si>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</si>
  <si>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</si>
  <si>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</si>
  <si>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</si>
  <si>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</si>
  <si>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</si>
  <si>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</si>
  <si>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</si>
  <si>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</si>
  <si>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</si>
  <si>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</si>
  <si>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</si>
  <si>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</si>
  <si>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</si>
  <si>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</si>
  <si>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</si>
  <si>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</si>
  <si>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</si>
  <si>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</si>
  <si>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</si>
  <si>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</si>
  <si>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</si>
  <si>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</si>
  <si>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</si>
  <si>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</si>
  <si>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</si>
  <si>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</si>
  <si>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</si>
  <si>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</si>
  <si>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</si>
  <si>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</si>
  <si>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</si>
  <si>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</si>
  <si>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</si>
  <si>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</si>
  <si>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</si>
  <si>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</si>
  <si>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</si>
  <si>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</si>
  <si>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</si>
  <si>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</si>
  <si>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</si>
  <si>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</si>
  <si>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</si>
  <si>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</si>
  <si>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</si>
  <si>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</si>
  <si>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</si>
  <si>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</si>
  <si>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</si>
  <si>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</si>
  <si>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</si>
  <si>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</si>
  <si>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</si>
  <si>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</si>
  <si>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</si>
  <si>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</si>
  <si>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</si>
  <si>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</si>
  <si>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</si>
  <si>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</si>
  <si>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</si>
  <si>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</si>
  <si>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</si>
  <si>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</si>
  <si>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</si>
  <si>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</si>
  <si>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</si>
  <si>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</si>
  <si>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</si>
  <si>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</si>
  <si>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</si>
  <si>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</si>
  <si>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</si>
  <si>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</si>
  <si>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</si>
  <si>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</si>
  <si>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</si>
  <si>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</si>
  <si>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</si>
  <si>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</si>
  <si>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</si>
  <si>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</si>
  <si>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</si>
  <si>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</si>
  <si>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</si>
  <si>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</si>
  <si>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</si>
  <si>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</si>
  <si>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</si>
  <si>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</si>
  <si>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</si>
  <si>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</si>
  <si>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</si>
  <si>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</si>
  <si>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</si>
  <si>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</si>
  <si>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</si>
  <si>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</si>
  <si>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</si>
  <si>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</si>
  <si>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</si>
  <si>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</si>
  <si>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</si>
  <si>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</si>
  <si>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</si>
  <si>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</si>
  <si>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</si>
  <si>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</si>
  <si>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</si>
  <si>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</si>
  <si>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</si>
  <si>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</si>
  <si>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</si>
  <si>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</si>
  <si>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</si>
  <si>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</si>
  <si>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</si>
  <si>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</si>
  <si>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</si>
  <si>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</si>
  <si>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</si>
  <si>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</si>
  <si>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</si>
  <si>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</si>
  <si>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</si>
  <si>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</si>
  <si>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</si>
  <si>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</si>
  <si>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</si>
  <si>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</si>
  <si>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</si>
  <si>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</si>
  <si>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</si>
  <si>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</si>
  <si>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</si>
  <si>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</si>
  <si>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</si>
  <si>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</si>
  <si>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</si>
  <si>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</si>
  <si>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</si>
  <si>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</si>
  <si>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</si>
  <si>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</si>
  <si>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</si>
  <si>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</si>
  <si>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</si>
  <si>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</si>
  <si>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</si>
  <si>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</si>
  <si>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</si>
  <si>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</si>
  <si>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</si>
  <si>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</si>
  <si>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</si>
  <si>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</si>
  <si>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</si>
  <si>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</si>
  <si>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</si>
  <si>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</si>
  <si>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</si>
  <si>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</si>
  <si>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</si>
  <si>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</si>
  <si>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</si>
  <si>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</si>
  <si>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</si>
  <si>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</si>
  <si>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</si>
  <si>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</si>
  <si>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</si>
  <si>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</si>
  <si>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</si>
  <si>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</si>
  <si>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</si>
  <si>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</si>
  <si>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</si>
  <si>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</si>
  <si>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</si>
  <si>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</si>
  <si>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</si>
  <si>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</si>
  <si>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</si>
  <si>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</si>
  <si>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</si>
  <si>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</si>
  <si>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</si>
  <si>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</si>
  <si>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</si>
  <si>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</si>
  <si>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</si>
  <si>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</si>
  <si>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</si>
  <si>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</si>
  <si>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</si>
  <si>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</si>
  <si>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</si>
  <si>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</si>
  <si>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</si>
  <si>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</si>
  <si>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</si>
  <si>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</si>
  <si>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</si>
  <si>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</si>
  <si>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</si>
  <si>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</si>
  <si>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</si>
  <si>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</si>
  <si>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</si>
  <si>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</si>
  <si>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</si>
  <si>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</si>
  <si>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</si>
  <si>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</si>
  <si>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</si>
  <si>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</si>
  <si>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</si>
  <si>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</si>
  <si>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</si>
  <si>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</si>
  <si>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</si>
  <si>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</si>
  <si>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</si>
  <si>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</si>
  <si>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</si>
  <si>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</si>
  <si>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</si>
  <si>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</si>
  <si>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</si>
  <si>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</si>
  <si>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</si>
  <si>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</si>
  <si>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</si>
  <si>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</si>
  <si>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</si>
  <si>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</si>
  <si>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</si>
  <si>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</si>
  <si>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</si>
  <si>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</si>
  <si>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</si>
  <si>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</si>
  <si>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</si>
  <si>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</si>
  <si>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</si>
  <si>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</si>
  <si>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</si>
  <si>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</si>
  <si>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</si>
  <si>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</si>
  <si>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</si>
  <si>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</si>
  <si>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</si>
  <si>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</si>
  <si>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</si>
  <si>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</si>
  <si>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</si>
  <si>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</si>
  <si>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</si>
  <si>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</si>
  <si>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</si>
  <si>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</si>
  <si>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</si>
  <si>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</si>
  <si>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</si>
  <si>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</si>
  <si>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</si>
  <si>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</si>
  <si>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</si>
  <si>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</si>
  <si>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</si>
  <si>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</si>
  <si>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</si>
  <si>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</si>
  <si>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</si>
  <si>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</si>
  <si>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</si>
  <si>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</si>
  <si>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</si>
  <si>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</si>
  <si>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</si>
  <si>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</si>
  <si>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</si>
  <si>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</si>
  <si>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</si>
  <si>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</si>
  <si>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</si>
  <si>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</si>
  <si>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</si>
  <si>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</si>
  <si>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</si>
  <si>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</si>
  <si>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</si>
  <si>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</si>
  <si>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</si>
  <si>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</si>
  <si>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</si>
  <si>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</si>
  <si>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</si>
  <si>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</si>
  <si>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</si>
  <si>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</si>
  <si>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</si>
  <si>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</si>
  <si>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</si>
  <si>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</si>
  <si>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</si>
  <si>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</si>
  <si>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</si>
  <si>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</si>
  <si>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</si>
  <si>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</si>
  <si>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</si>
  <si>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</si>
  <si>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</si>
  <si>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</si>
  <si>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</si>
  <si>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</si>
  <si>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</si>
  <si>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</si>
  <si>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</si>
  <si>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</si>
  <si>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</si>
  <si>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</si>
  <si>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</si>
  <si>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</si>
  <si>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</si>
  <si>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</si>
  <si>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</si>
  <si>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</si>
  <si>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</si>
  <si>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</si>
  <si>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</si>
  <si>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</si>
  <si>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</si>
  <si>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</si>
  <si>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</si>
  <si>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</si>
  <si>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</si>
  <si>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</si>
  <si>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</si>
  <si>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</si>
  <si>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</si>
  <si>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</si>
  <si>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</si>
  <si>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</si>
  <si>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</si>
  <si>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</si>
  <si>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</si>
  <si>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</si>
  <si>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</si>
  <si>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</si>
  <si>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</si>
  <si>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</si>
  <si>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</si>
  <si>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</si>
  <si>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</si>
  <si>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</si>
  <si>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</si>
  <si>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</si>
  <si>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</si>
  <si>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</si>
  <si>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</si>
  <si>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</si>
  <si>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</si>
  <si>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</si>
  <si>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</si>
  <si>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</si>
  <si>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</si>
  <si>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</si>
  <si>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</si>
  <si>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</si>
  <si>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</si>
  <si>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</si>
  <si>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</si>
  <si>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</si>
  <si>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</si>
  <si>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</si>
  <si>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</si>
  <si>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</si>
  <si>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</si>
  <si>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</si>
  <si>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</si>
  <si>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</si>
  <si>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</si>
  <si>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</si>
  <si>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</si>
  <si>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</si>
  <si>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</si>
  <si>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</si>
  <si>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</si>
  <si>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</si>
  <si>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</si>
  <si>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</si>
  <si>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</si>
  <si>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</si>
  <si>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</si>
  <si>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</si>
  <si>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</si>
  <si>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</si>
  <si>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</si>
  <si>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</si>
  <si>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</si>
  <si>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</si>
  <si>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</si>
  <si>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</si>
  <si>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</si>
  <si>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</si>
  <si>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</si>
  <si>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</si>
  <si>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</si>
  <si>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</si>
  <si>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</si>
  <si>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</si>
  <si>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</si>
  <si>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</si>
  <si>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</si>
  <si>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</si>
  <si>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</si>
  <si>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</si>
  <si>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</si>
  <si>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</si>
  <si>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</si>
  <si>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</si>
  <si>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</si>
  <si>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</si>
  <si>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</si>
  <si>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</si>
  <si>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</si>
  <si>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</si>
  <si>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</si>
  <si>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</si>
  <si>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</si>
  <si>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</si>
  <si>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</si>
  <si>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</si>
  <si>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</si>
  <si>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</si>
  <si>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</si>
  <si>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</si>
  <si>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</si>
  <si>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</si>
  <si>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</si>
  <si>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</si>
  <si>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</si>
  <si>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</si>
  <si>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</si>
  <si>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</si>
  <si>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</si>
  <si>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</si>
  <si>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</si>
  <si>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</si>
  <si>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</si>
  <si>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</si>
  <si>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</si>
  <si>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</si>
  <si>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</si>
  <si>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</si>
  <si>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</si>
  <si>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</si>
  <si>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</si>
  <si>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</si>
  <si>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</si>
  <si>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</si>
  <si>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</si>
  <si>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</si>
  <si>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</si>
  <si>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</si>
  <si>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</si>
  <si>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</si>
  <si>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</si>
  <si>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</si>
  <si>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</si>
  <si>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</si>
  <si>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</si>
  <si>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</si>
  <si>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</si>
  <si>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</si>
  <si>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</si>
  <si>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</si>
  <si>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</si>
  <si>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</si>
  <si>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</si>
  <si>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</si>
  <si>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</si>
  <si>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</si>
  <si>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</si>
  <si>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</si>
  <si>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</si>
  <si>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</si>
  <si>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</si>
  <si>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</si>
  <si>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</si>
  <si>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</si>
  <si>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</si>
  <si>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</si>
  <si>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</si>
  <si>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</si>
  <si>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</si>
  <si>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</si>
  <si>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</si>
  <si>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</si>
  <si>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</si>
  <si>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</si>
  <si>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</si>
  <si>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</si>
  <si>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</si>
  <si>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</si>
  <si>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</si>
  <si>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</si>
  <si>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</si>
  <si>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</si>
  <si>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</si>
  <si>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</si>
  <si>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</si>
  <si>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</si>
  <si>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</si>
  <si>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</si>
  <si>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</si>
  <si>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</si>
  <si>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</si>
  <si>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</si>
  <si>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</si>
  <si>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</si>
  <si>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</si>
  <si>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</si>
  <si>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</si>
  <si>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</si>
  <si>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</si>
  <si>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</si>
  <si>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</si>
  <si>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</si>
  <si>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</si>
  <si>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</si>
  <si>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</si>
  <si>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</si>
  <si>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</si>
  <si>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</si>
  <si>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</si>
  <si>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</si>
  <si>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</si>
  <si>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</si>
  <si>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</si>
  <si>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</si>
  <si>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</si>
  <si>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</si>
  <si>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</si>
  <si>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</si>
  <si>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</si>
  <si>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</si>
  <si>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</si>
  <si>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</si>
  <si>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</si>
  <si>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</si>
  <si>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</si>
  <si>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</si>
  <si>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</si>
  <si>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</si>
  <si>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</si>
  <si>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</si>
  <si>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</si>
  <si>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</si>
  <si>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</si>
  <si>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</si>
  <si>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</si>
  <si>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</si>
  <si>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</si>
  <si>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</si>
  <si>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</si>
  <si>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</si>
  <si>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</si>
  <si>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</si>
  <si>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</si>
  <si>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</si>
  <si>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</si>
  <si>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</si>
  <si>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</si>
  <si>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</si>
  <si>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</si>
  <si>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</si>
  <si>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</si>
  <si>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</si>
  <si>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</si>
  <si>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</si>
  <si>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</si>
  <si>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</si>
  <si>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</si>
  <si>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</si>
  <si>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</si>
  <si>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</si>
  <si>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</si>
  <si>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</si>
  <si>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</si>
  <si>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</si>
  <si>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</si>
  <si>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</si>
  <si>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</si>
  <si>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</si>
  <si>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</si>
  <si>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</si>
  <si>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</si>
  <si>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</si>
  <si>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</si>
  <si>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</si>
  <si>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</si>
  <si>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</si>
  <si>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</si>
  <si>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</si>
  <si>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</si>
  <si>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</si>
  <si>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</si>
  <si>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</si>
  <si>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</si>
  <si>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</si>
  <si>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</si>
  <si>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</si>
  <si>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</si>
  <si>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</si>
  <si>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</si>
  <si>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</si>
  <si>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</si>
  <si>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</si>
  <si>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</si>
  <si>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</si>
  <si>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</si>
  <si>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</si>
  <si>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</si>
  <si>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</si>
  <si>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</si>
  <si>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</si>
  <si>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</si>
  <si>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</si>
  <si>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</si>
  <si>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</si>
  <si>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</si>
  <si>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</si>
  <si>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</si>
  <si>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</si>
  <si>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</si>
  <si>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</si>
  <si>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</si>
  <si>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</si>
  <si>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</si>
  <si>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</si>
  <si>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</si>
  <si>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</si>
  <si>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</si>
  <si>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</si>
  <si>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</si>
  <si>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</si>
  <si>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</si>
  <si>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</si>
  <si>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</si>
  <si>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</si>
  <si>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</si>
  <si>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</si>
  <si>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</si>
  <si>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</si>
  <si>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</si>
  <si>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</si>
  <si>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</si>
  <si>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</si>
  <si>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</si>
  <si>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</si>
  <si>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</si>
  <si>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</si>
  <si>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</si>
  <si>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</si>
  <si>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</si>
  <si>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</si>
  <si>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</si>
  <si>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</si>
  <si>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</si>
  <si>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</si>
  <si>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</si>
  <si>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</si>
  <si>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</si>
  <si>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</si>
  <si>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</si>
  <si>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</si>
  <si>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</si>
  <si>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</si>
  <si>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</si>
  <si>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</si>
  <si>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</si>
  <si>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</si>
  <si>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</si>
  <si>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</si>
  <si>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</si>
  <si>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</si>
  <si>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</si>
  <si>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</si>
  <si>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</si>
  <si>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</si>
  <si>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</si>
  <si>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</si>
  <si>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</si>
  <si>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</si>
  <si>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</si>
  <si>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</si>
  <si>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</si>
  <si>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</si>
  <si>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</si>
  <si>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</si>
  <si>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</si>
  <si>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</si>
  <si>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</si>
  <si>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</si>
  <si>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</si>
  <si>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</si>
  <si>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</si>
  <si>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</si>
  <si>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</si>
  <si>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</si>
  <si>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</si>
  <si>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</si>
  <si>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</si>
  <si>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</si>
  <si>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</si>
  <si>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</si>
  <si>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</si>
  <si>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</si>
  <si>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</si>
  <si>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</si>
  <si>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</si>
  <si>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</si>
  <si>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</si>
  <si>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</si>
  <si>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</si>
  <si>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</si>
  <si>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</si>
  <si>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</si>
  <si>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</si>
  <si>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</si>
  <si>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</si>
  <si>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</si>
  <si>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</si>
  <si>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</si>
  <si>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</si>
  <si>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</si>
  <si>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</si>
  <si>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</si>
  <si>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</si>
  <si>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</si>
  <si>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</si>
  <si>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</si>
  <si>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</si>
  <si>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</si>
  <si>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</si>
  <si>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</si>
  <si>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</si>
  <si>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</si>
  <si>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</si>
  <si>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</si>
  <si>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</si>
  <si>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</si>
  <si>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</si>
  <si>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</si>
  <si>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</si>
  <si>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</si>
  <si>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</si>
  <si>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</si>
  <si>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</si>
  <si>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</si>
  <si>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</si>
  <si>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</si>
  <si>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</si>
  <si>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</si>
  <si>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</si>
  <si>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</si>
  <si>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</si>
  <si>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</si>
  <si>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</si>
  <si>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</si>
  <si>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</si>
  <si>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</si>
  <si>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</si>
  <si>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</si>
  <si>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</si>
  <si>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</si>
  <si>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</si>
  <si>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</si>
  <si>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</si>
  <si>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</si>
  <si>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</si>
  <si>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</si>
  <si>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</si>
  <si>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</si>
  <si>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</si>
  <si>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</si>
  <si>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</si>
  <si>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</si>
  <si>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</si>
  <si>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</si>
  <si>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</si>
  <si>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</si>
  <si>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</si>
  <si>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</si>
  <si>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</si>
  <si>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</si>
  <si>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</si>
  <si>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</si>
  <si>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</si>
  <si>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</si>
  <si>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</si>
  <si>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</si>
  <si>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</si>
  <si>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</si>
  <si>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</si>
  <si>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</si>
  <si>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</si>
  <si>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</si>
  <si>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</si>
  <si>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</si>
  <si>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</si>
  <si>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</si>
  <si>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</si>
  <si>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</si>
  <si>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</si>
  <si>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</si>
  <si>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</si>
  <si>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</si>
  <si>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</si>
  <si>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</si>
  <si>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</si>
  <si>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</si>
  <si>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</si>
  <si>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</si>
  <si>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</si>
  <si>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</si>
  <si>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</si>
  <si>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</si>
  <si>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</si>
  <si>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</si>
  <si>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</si>
  <si>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</si>
  <si>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</si>
  <si>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</si>
  <si>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</si>
  <si>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</si>
  <si>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</si>
  <si>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</si>
  <si>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</si>
  <si>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</si>
  <si>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</si>
  <si>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</si>
  <si>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</si>
  <si>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</si>
  <si>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</si>
  <si>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</si>
  <si>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</si>
  <si>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</si>
  <si>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</si>
  <si>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</si>
  <si>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</si>
  <si>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</si>
  <si>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</si>
  <si>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</si>
  <si>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</si>
  <si>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</si>
  <si>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</si>
  <si>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</si>
  <si>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</si>
  <si>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</si>
  <si>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</si>
  <si>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</si>
  <si>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</si>
  <si>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</si>
  <si>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</si>
  <si>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</si>
  <si>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</si>
  <si>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</si>
  <si>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</si>
  <si>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</si>
  <si>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</si>
  <si>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</si>
  <si>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</si>
  <si>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</si>
  <si>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</si>
  <si>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</si>
  <si>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</si>
  <si>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</si>
  <si>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</si>
  <si>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</si>
  <si>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</si>
  <si>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</si>
  <si>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</si>
  <si>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</si>
  <si>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</si>
  <si>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</si>
  <si>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</si>
  <si>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</si>
  <si>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</si>
  <si>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</si>
  <si>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</si>
  <si>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</si>
  <si>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</si>
  <si>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</si>
  <si>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</si>
  <si>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</si>
  <si>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</si>
  <si>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</si>
  <si>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</si>
  <si>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</si>
  <si>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</si>
  <si>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</si>
  <si>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</si>
  <si>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</si>
  <si>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</si>
  <si>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</si>
  <si>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</si>
  <si>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</si>
  <si>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</si>
  <si>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</si>
  <si>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</si>
  <si>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</si>
  <si>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</si>
  <si>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</si>
  <si>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</si>
  <si>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</si>
  <si>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</si>
  <si>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</si>
  <si>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</si>
  <si>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</si>
  <si>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</si>
  <si>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</si>
  <si>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</si>
  <si>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</si>
  <si>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</si>
  <si>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</si>
  <si>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</si>
  <si>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</si>
  <si>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</si>
  <si>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</si>
  <si>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</si>
  <si>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</si>
  <si>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</si>
  <si>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</si>
  <si>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</si>
  <si>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</si>
  <si>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</si>
  <si>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</si>
  <si>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</si>
  <si>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</si>
  <si>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</si>
  <si>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</si>
  <si>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</si>
  <si>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</si>
  <si>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</si>
  <si>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</si>
  <si>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</si>
  <si>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</si>
  <si>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</si>
  <si>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</si>
  <si>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</si>
  <si>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</si>
  <si>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</si>
  <si>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</si>
  <si>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</si>
  <si>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</si>
  <si>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</si>
  <si>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</si>
  <si>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</si>
  <si>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</si>
  <si>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</si>
  <si>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</si>
  <si>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</si>
  <si>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</si>
  <si>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</si>
  <si>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</si>
  <si>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</si>
  <si>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</si>
  <si>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</si>
  <si>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</si>
  <si>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</si>
  <si>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</si>
  <si>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</si>
  <si>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</si>
  <si>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</si>
  <si>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</si>
  <si>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</si>
  <si>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</si>
  <si>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</si>
  <si>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</si>
  <si>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</si>
  <si>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</si>
  <si>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</si>
  <si>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</si>
  <si>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</si>
  <si>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</si>
  <si>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</si>
  <si>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</si>
  <si>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</si>
  <si>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</si>
  <si>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</si>
  <si>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</si>
  <si>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</si>
  <si>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</si>
  <si>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</si>
  <si>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</si>
  <si>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</si>
  <si>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</si>
  <si>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</si>
  <si>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</si>
  <si>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</si>
  <si>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</si>
  <si>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</si>
  <si>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</si>
  <si>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</si>
  <si>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</si>
  <si>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</si>
  <si>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</si>
  <si>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</si>
  <si>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</si>
  <si>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</si>
  <si>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</si>
  <si>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</si>
  <si>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</si>
  <si>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</si>
  <si>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</si>
  <si>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</si>
  <si>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</si>
  <si>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</si>
  <si>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</si>
  <si>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</si>
  <si>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</si>
  <si>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</si>
  <si>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</si>
  <si>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</si>
  <si>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</si>
  <si>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</si>
  <si>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</si>
  <si>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</si>
  <si>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</si>
  <si>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</si>
  <si>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</si>
  <si>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</si>
  <si>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</si>
  <si>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</si>
  <si>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</si>
  <si>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</si>
  <si>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</si>
  <si>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</si>
  <si>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</si>
  <si>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</si>
  <si>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</si>
  <si>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</si>
  <si>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</si>
  <si>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</si>
  <si>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</si>
  <si>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</si>
  <si>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</si>
  <si>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</si>
  <si>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</si>
  <si>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</si>
  <si>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</si>
  <si>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</si>
  <si>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</si>
  <si>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</si>
  <si>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</si>
  <si>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</si>
  <si>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</si>
  <si>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</si>
  <si>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</si>
  <si>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</si>
  <si>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</si>
  <si>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</si>
  <si>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</si>
  <si>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</si>
  <si>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</si>
  <si>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</si>
  <si>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</si>
  <si>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</si>
  <si>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</si>
  <si>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</si>
  <si>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</si>
  <si>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</si>
  <si>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</si>
  <si>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</si>
  <si>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</si>
  <si>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</si>
  <si>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</si>
  <si>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</si>
  <si>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</si>
  <si>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</si>
  <si>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</si>
  <si>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</si>
  <si>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</si>
  <si>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</si>
  <si>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</si>
  <si>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</si>
  <si>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</si>
  <si>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</si>
  <si>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</si>
  <si>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</si>
  <si>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</si>
  <si>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</si>
  <si>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</si>
  <si>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</si>
  <si>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</si>
  <si>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</si>
  <si>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</si>
  <si>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</si>
  <si>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</si>
  <si>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</si>
  <si>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</si>
  <si>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</si>
  <si>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</si>
  <si>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</si>
  <si>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</si>
  <si>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</si>
  <si>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</si>
  <si>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</si>
  <si>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</si>
  <si>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</si>
  <si>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</si>
  <si>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</si>
  <si>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</si>
  <si>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</si>
  <si>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</si>
  <si>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</si>
  <si>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</si>
  <si>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</si>
  <si>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</si>
  <si>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</si>
  <si>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</si>
  <si>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</si>
  <si>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</si>
  <si>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</si>
  <si>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</si>
  <si>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</si>
  <si>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</si>
  <si>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</si>
  <si>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</si>
  <si>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</si>
  <si>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</si>
  <si>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</si>
  <si>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</si>
  <si>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</si>
  <si>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</si>
  <si>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</si>
  <si>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</si>
  <si>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</si>
  <si>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</si>
  <si>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</si>
  <si>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</si>
  <si>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</si>
  <si>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</si>
  <si>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</si>
  <si>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</si>
  <si>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</si>
  <si>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</si>
  <si>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</si>
  <si>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</si>
  <si>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</si>
  <si>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</si>
  <si>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</si>
  <si>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</si>
  <si>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</si>
  <si>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</si>
  <si>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</si>
  <si>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</si>
  <si>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</si>
  <si>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</si>
  <si>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</si>
  <si>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</si>
  <si>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</si>
  <si>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</si>
  <si>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</si>
  <si>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</si>
  <si>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</si>
  <si>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</si>
  <si>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</si>
  <si>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</si>
  <si>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</si>
  <si>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</si>
  <si>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</si>
  <si>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</si>
  <si>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</si>
  <si>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</si>
  <si>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</si>
  <si>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</si>
  <si>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</si>
  <si>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</si>
  <si>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</si>
  <si>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</si>
  <si>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</si>
  <si>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</si>
  <si>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</si>
  <si>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</si>
  <si>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</si>
  <si>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</si>
  <si>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</si>
  <si>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</si>
  <si>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</si>
  <si>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</si>
  <si>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</si>
  <si>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</si>
  <si>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</si>
  <si>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</si>
  <si>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</si>
  <si>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</si>
  <si>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</si>
  <si>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</si>
  <si>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</si>
  <si>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</si>
  <si>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</si>
  <si>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</si>
  <si>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</si>
  <si>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</si>
  <si>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</si>
  <si>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</si>
  <si>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</si>
  <si>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</si>
  <si>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</si>
  <si>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</si>
  <si>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</si>
  <si>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</si>
  <si>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</si>
  <si>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</si>
  <si>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</si>
  <si>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</si>
  <si>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</si>
  <si>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</si>
  <si>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</si>
  <si>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</si>
  <si>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</si>
  <si>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</si>
  <si>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</si>
  <si>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</si>
  <si>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</si>
  <si>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</si>
  <si>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</si>
  <si>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</si>
  <si>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</si>
  <si>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</si>
  <si>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</si>
  <si>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</si>
  <si>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</si>
  <si>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</si>
  <si>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</si>
  <si>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</si>
  <si>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</si>
  <si>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</si>
  <si>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</si>
  <si>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</si>
  <si>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</si>
  <si>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</si>
  <si>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</si>
  <si>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</si>
  <si>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</si>
  <si>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</si>
  <si>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</si>
  <si>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</si>
  <si>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</si>
  <si>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</si>
  <si>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</si>
  <si>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</si>
  <si>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</si>
  <si>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</si>
  <si>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</si>
  <si>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</si>
  <si>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</si>
  <si>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</si>
  <si>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</si>
  <si>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</si>
  <si>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</si>
  <si>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</si>
  <si>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</si>
  <si>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</si>
  <si>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</si>
  <si>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</si>
  <si>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</si>
  <si>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</si>
  <si>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</si>
  <si>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</si>
  <si>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</si>
  <si>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</si>
  <si>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</si>
  <si>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</si>
  <si>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</si>
  <si>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</si>
  <si>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</si>
  <si>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</si>
  <si>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</si>
  <si>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</si>
  <si>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</si>
  <si>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</si>
  <si>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</si>
  <si>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</si>
  <si>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</si>
  <si>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</si>
  <si>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</si>
  <si>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</si>
  <si>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</si>
  <si>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</si>
  <si>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</si>
  <si>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</si>
  <si>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</si>
  <si>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</si>
  <si>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</si>
  <si>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</si>
  <si>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</si>
  <si>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</si>
  <si>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</si>
  <si>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</si>
  <si>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</si>
  <si>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</si>
  <si>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</si>
  <si>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</si>
  <si>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</si>
  <si>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</si>
  <si>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</si>
  <si>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</si>
  <si>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</si>
  <si>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</si>
  <si>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</si>
  <si>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</si>
  <si>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</si>
  <si>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</si>
  <si>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</si>
  <si>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</si>
  <si>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</si>
  <si>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</si>
  <si>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</si>
  <si>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</si>
  <si>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</si>
  <si>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</si>
  <si>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</si>
  <si>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</si>
  <si>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</si>
  <si>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</si>
  <si>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</si>
  <si>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</si>
  <si>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</si>
  <si>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</si>
  <si>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</si>
  <si>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</si>
  <si>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</si>
  <si>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</si>
  <si>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</si>
  <si>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</si>
  <si>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</si>
  <si>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</si>
  <si>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</si>
  <si>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</si>
  <si>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</si>
  <si>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</si>
  <si>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</si>
  <si>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</si>
  <si>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</si>
  <si>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</si>
  <si>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</si>
  <si>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</si>
  <si>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</si>
  <si>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</si>
  <si>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</si>
  <si>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</si>
  <si>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</si>
  <si>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</si>
  <si>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</si>
  <si>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</si>
  <si>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</si>
  <si>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</si>
  <si>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</si>
  <si>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</si>
  <si>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</si>
  <si>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</si>
  <si>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</si>
  <si>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</si>
  <si>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</si>
  <si>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</si>
  <si>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</si>
  <si>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</si>
  <si>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</si>
  <si>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</si>
  <si>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</si>
  <si>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</si>
  <si>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</si>
  <si>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</si>
  <si>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</si>
  <si>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</si>
  <si>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</si>
  <si>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</si>
  <si>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</si>
  <si>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</si>
  <si>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</si>
  <si>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</si>
  <si>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</si>
  <si>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</si>
  <si>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</si>
  <si>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</si>
  <si>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</si>
  <si>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</si>
  <si>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</si>
  <si>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</si>
  <si>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</si>
  <si>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</si>
  <si>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</si>
  <si>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</si>
  <si>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</si>
  <si>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</si>
  <si>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</si>
  <si>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</si>
  <si>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</si>
  <si>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</si>
  <si>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</si>
  <si>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</si>
  <si>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</si>
  <si>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</si>
  <si>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</si>
  <si>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</si>
  <si>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</si>
  <si>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</si>
  <si>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</si>
  <si>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</si>
  <si>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</si>
  <si>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</si>
  <si>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</si>
  <si>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</si>
  <si>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</si>
  <si>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</si>
  <si>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</si>
  <si>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</si>
  <si>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</si>
  <si>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</si>
  <si>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</si>
  <si>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</si>
  <si>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</si>
  <si>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</si>
  <si>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</si>
  <si>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</si>
  <si>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</si>
  <si>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</si>
  <si>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</si>
  <si>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</si>
  <si>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</si>
  <si>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</si>
  <si>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</si>
  <si>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</si>
  <si>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</si>
  <si>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</si>
  <si>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</si>
  <si>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</si>
  <si>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</si>
  <si>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</si>
  <si>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</si>
  <si>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</si>
  <si>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</si>
  <si>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</si>
  <si>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</si>
  <si>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</si>
  <si>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</si>
  <si>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</si>
  <si>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</si>
  <si>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</si>
  <si>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</si>
  <si>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</si>
  <si>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</si>
  <si>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</si>
  <si>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</si>
  <si>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</si>
  <si>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</si>
  <si>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</si>
  <si>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</si>
  <si>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</si>
  <si>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</si>
  <si>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</si>
  <si>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</si>
  <si>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</si>
  <si>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</si>
  <si>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</si>
  <si>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</si>
  <si>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</si>
  <si>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</si>
  <si>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</si>
  <si>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</si>
  <si>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</si>
  <si>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</si>
  <si>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</si>
  <si>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</si>
  <si>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</si>
  <si>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</si>
  <si>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</si>
  <si>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</si>
  <si>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</si>
  <si>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</si>
  <si>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</si>
  <si>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</si>
  <si>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</si>
  <si>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</si>
  <si>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</si>
  <si>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</si>
  <si>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</si>
  <si>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</si>
  <si>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</si>
  <si>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</si>
  <si>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</si>
  <si>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</si>
  <si>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</si>
  <si>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</si>
  <si>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</si>
  <si>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</si>
  <si>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</si>
  <si>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</si>
  <si>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</si>
  <si>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</si>
  <si>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</si>
  <si>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</si>
  <si>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</si>
  <si>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</si>
  <si>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</si>
  <si>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</si>
  <si>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</si>
  <si>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</si>
  <si>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</si>
  <si>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</si>
  <si>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</si>
  <si>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</si>
  <si>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</si>
  <si>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</si>
  <si>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</si>
  <si>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</si>
  <si>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</si>
  <si>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</si>
  <si>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</si>
  <si>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</si>
  <si>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</si>
  <si>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</si>
  <si>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</si>
  <si>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</si>
  <si>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</si>
  <si>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</si>
  <si>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</si>
  <si>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</si>
  <si>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</si>
  <si>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</si>
  <si>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</si>
  <si>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</si>
  <si>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</si>
  <si>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</si>
  <si>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</si>
  <si>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</si>
  <si>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</si>
  <si>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</si>
  <si>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</si>
  <si>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</si>
  <si>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</si>
  <si>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</si>
  <si>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</si>
  <si>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</si>
  <si>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</si>
  <si>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</si>
  <si>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</si>
  <si>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</si>
  <si>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</si>
  <si>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</si>
  <si>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</si>
  <si>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</si>
  <si>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</si>
  <si>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</si>
  <si>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</si>
  <si>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</si>
  <si>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</si>
  <si>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</si>
  <si>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</si>
  <si>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</si>
  <si>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</si>
  <si>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</si>
  <si>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</si>
  <si>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</si>
  <si>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</si>
  <si>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</si>
  <si>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</si>
  <si>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</si>
  <si>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</si>
  <si>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</si>
  <si>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</si>
  <si>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</si>
  <si>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</si>
  <si>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</si>
  <si>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</si>
  <si>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</si>
  <si>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</si>
  <si>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</si>
  <si>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</si>
  <si>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</si>
  <si>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</si>
  <si>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</si>
  <si>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</si>
  <si>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</si>
  <si>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</si>
  <si>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</si>
  <si>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</si>
  <si>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</si>
  <si>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</si>
  <si>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</si>
  <si>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</si>
  <si>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</si>
  <si>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</si>
  <si>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</si>
  <si>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</si>
  <si>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</si>
  <si>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</si>
  <si>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</si>
  <si>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</si>
  <si>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</si>
  <si>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</si>
  <si>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</si>
  <si>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</si>
  <si>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</si>
  <si>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</si>
  <si>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</si>
  <si>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</si>
  <si>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</si>
  <si>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</si>
  <si>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</si>
  <si>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</si>
  <si>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</si>
  <si>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</si>
  <si>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</si>
  <si>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</si>
  <si>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</si>
  <si>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</si>
  <si>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</si>
  <si>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</si>
  <si>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</si>
  <si>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</si>
  <si>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</si>
  <si>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</si>
  <si>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</si>
  <si>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</si>
  <si>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</si>
  <si>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</si>
  <si>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</si>
  <si>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</si>
  <si>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</si>
  <si>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</si>
  <si>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</si>
  <si>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</si>
  <si>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</si>
  <si>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</si>
  <si>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</si>
  <si>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</si>
  <si>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</si>
  <si>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</si>
  <si>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</si>
  <si>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</si>
  <si>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</si>
  <si>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</si>
  <si>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</si>
  <si>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</si>
  <si>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</si>
  <si>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</si>
  <si>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</si>
  <si>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</si>
  <si>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</si>
  <si>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</si>
  <si>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</si>
  <si>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</si>
  <si>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</si>
  <si>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</si>
  <si>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</si>
  <si>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</si>
  <si>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</si>
  <si>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</si>
  <si>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</si>
  <si>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</si>
  <si>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</si>
  <si>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</si>
  <si>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</si>
  <si>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</si>
  <si>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</si>
  <si>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</si>
  <si>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</si>
  <si>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</si>
  <si>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</si>
  <si>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</si>
  <si>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</si>
  <si>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</si>
  <si>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</si>
  <si>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</si>
  <si>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</si>
  <si>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</si>
  <si>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</si>
  <si>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</si>
  <si>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</si>
  <si>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</si>
  <si>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</si>
  <si>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</si>
  <si>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</si>
  <si>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</si>
  <si>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</si>
  <si>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</si>
  <si>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</si>
  <si>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</si>
  <si>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</si>
  <si>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</si>
  <si>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</si>
  <si>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</si>
  <si>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</si>
  <si>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</si>
  <si>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</si>
  <si>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</si>
  <si>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</si>
  <si>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</si>
  <si>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</si>
  <si>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</si>
  <si>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</si>
  <si>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</si>
  <si>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</si>
  <si>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</si>
  <si>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</si>
  <si>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</si>
  <si>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</si>
  <si>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</si>
  <si>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</si>
  <si>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</si>
  <si>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</si>
  <si>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</si>
  <si>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</si>
  <si>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</si>
  <si>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</si>
  <si>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</si>
  <si>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</si>
  <si>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</si>
  <si>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</si>
  <si>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</si>
  <si>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</si>
  <si>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</si>
  <si>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</si>
  <si>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</si>
  <si>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</si>
  <si>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</si>
  <si>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</si>
  <si>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</si>
  <si>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</si>
  <si>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</si>
  <si>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</si>
  <si>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</si>
  <si>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</si>
  <si>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</si>
  <si>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</si>
  <si>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</si>
  <si>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</si>
  <si>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</si>
  <si>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</si>
  <si>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</si>
  <si>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</si>
  <si>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</si>
  <si>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</si>
  <si>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</si>
  <si>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</si>
  <si>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</si>
  <si>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</si>
  <si>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</si>
  <si>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</si>
  <si>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</si>
  <si>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</si>
  <si>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</si>
  <si>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</si>
  <si>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</si>
  <si>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</si>
  <si>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</si>
  <si>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</si>
  <si>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</si>
  <si>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</si>
  <si>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</si>
  <si>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</si>
  <si>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</si>
  <si>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</si>
  <si>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</si>
  <si>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</si>
  <si>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</si>
  <si>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</si>
  <si>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</si>
  <si>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</si>
  <si>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</si>
  <si>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</si>
  <si>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</si>
  <si>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</si>
  <si>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</si>
  <si>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</si>
  <si>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</si>
  <si>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</si>
  <si>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</si>
  <si>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</si>
  <si>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</si>
  <si>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</si>
  <si>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</si>
  <si>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</si>
  <si>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</si>
  <si>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</si>
  <si>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</si>
  <si>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</si>
  <si>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</si>
  <si>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</si>
  <si>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</si>
  <si>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</si>
  <si>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</si>
  <si>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</si>
  <si>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</si>
  <si>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</si>
  <si>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</si>
  <si>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</si>
  <si>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</si>
  <si>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</si>
  <si>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</si>
  <si>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</si>
  <si>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</si>
  <si>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</si>
  <si>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</si>
  <si>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</si>
  <si>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</si>
  <si>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</si>
  <si>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</si>
  <si>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</si>
  <si>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</si>
  <si>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</si>
  <si>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</si>
  <si>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</si>
  <si>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</si>
  <si>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</si>
  <si>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</si>
  <si>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</si>
  <si>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</si>
  <si>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</si>
  <si>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</si>
  <si>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</si>
  <si>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</si>
  <si>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</si>
  <si>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</si>
  <si>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</si>
  <si>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</si>
  <si>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</si>
  <si>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</si>
  <si>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</si>
  <si>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</si>
  <si>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</si>
  <si>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</si>
  <si>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</si>
  <si>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</si>
  <si>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</si>
  <si>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</si>
  <si>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</si>
  <si>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</si>
  <si>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</si>
  <si>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</si>
  <si>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</si>
  <si>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</si>
  <si>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</si>
  <si>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</si>
  <si>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</si>
  <si>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</si>
  <si>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</si>
  <si>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</si>
  <si>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</si>
  <si>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</si>
  <si>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</si>
  <si>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</si>
  <si>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</si>
  <si>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</si>
  <si>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</si>
  <si>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</si>
  <si>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</si>
  <si>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</si>
  <si>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</si>
  <si>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</si>
  <si>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</si>
  <si>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</si>
  <si>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</si>
  <si>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</si>
  <si>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</si>
  <si>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</si>
  <si>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</si>
  <si>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</si>
  <si>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</si>
  <si>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</si>
  <si>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</si>
  <si>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</si>
  <si>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</si>
  <si>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</si>
  <si>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</si>
  <si>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</si>
  <si>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</si>
  <si>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</si>
  <si>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</si>
  <si>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</si>
  <si>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</si>
  <si>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</si>
  <si>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</si>
  <si>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</si>
  <si>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</si>
  <si>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</si>
  <si>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</si>
  <si>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</si>
  <si>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</si>
  <si>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</si>
  <si>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</si>
  <si>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</si>
  <si>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</si>
  <si>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</si>
  <si>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</si>
  <si>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</si>
  <si>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</si>
  <si>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</si>
  <si>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</si>
  <si>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</si>
  <si>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</si>
  <si>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</si>
  <si>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</si>
  <si>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</si>
  <si>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</si>
  <si>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</si>
  <si>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</si>
  <si>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</si>
  <si>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</si>
  <si>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</si>
  <si>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</si>
  <si>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</si>
  <si>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</si>
  <si>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</si>
  <si>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</si>
  <si>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</si>
  <si>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</si>
  <si>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</si>
  <si>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</si>
  <si>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</si>
  <si>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</si>
  <si>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</si>
  <si>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</si>
  <si>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</si>
  <si>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</si>
  <si>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</si>
  <si>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</si>
  <si>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</si>
  <si>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</si>
  <si>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</si>
  <si>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</si>
  <si>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</si>
  <si>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</si>
  <si>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</si>
  <si>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</si>
  <si>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</si>
  <si>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</si>
  <si>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</si>
  <si>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</si>
  <si>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</si>
  <si>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</si>
  <si>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</si>
  <si>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</si>
  <si>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</si>
  <si>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</si>
  <si>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</si>
  <si>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</si>
  <si>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</si>
  <si>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</si>
  <si>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</si>
  <si>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</si>
  <si>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</si>
  <si>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</si>
  <si>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</si>
  <si>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</si>
  <si>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</si>
  <si>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</si>
  <si>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</si>
  <si>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</si>
  <si>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</si>
  <si>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</si>
  <si>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</si>
  <si>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</si>
  <si>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</si>
  <si>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</si>
  <si>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</si>
  <si>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</si>
  <si>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</si>
  <si>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</si>
  <si>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</si>
  <si>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</si>
  <si>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</si>
  <si>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</si>
  <si>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</si>
  <si>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</si>
  <si>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</si>
  <si>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</si>
  <si>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</si>
  <si>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</si>
  <si>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</si>
  <si>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</si>
  <si>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</si>
  <si>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</si>
  <si>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</si>
  <si>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</si>
  <si>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</si>
  <si>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</si>
  <si>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</si>
  <si>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</si>
  <si>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</si>
  <si>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</si>
  <si>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</si>
  <si>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</si>
  <si>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</si>
  <si>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</si>
  <si>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</si>
  <si>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</si>
  <si>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</si>
  <si>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</si>
  <si>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</si>
  <si>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</si>
  <si>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</si>
  <si>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</si>
  <si>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</si>
  <si>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</si>
  <si>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</si>
  <si>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</si>
  <si>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</si>
  <si>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</si>
  <si>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</si>
  <si>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</si>
  <si>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</si>
  <si>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</si>
  <si>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</si>
  <si>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</si>
  <si>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</si>
  <si>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</si>
  <si>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</si>
  <si>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</si>
  <si>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</si>
  <si>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</si>
  <si>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</si>
  <si>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</si>
  <si>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</si>
  <si>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</si>
  <si>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</si>
  <si>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</si>
  <si>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</si>
  <si>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</si>
  <si>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</si>
  <si>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</si>
  <si>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</si>
  <si>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</si>
  <si>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</si>
  <si>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</si>
  <si>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</si>
  <si>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</si>
  <si>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</si>
  <si>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</si>
  <si>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</si>
  <si>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</si>
  <si>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</si>
  <si>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</si>
  <si>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</si>
  <si>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</si>
  <si>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</si>
  <si>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</si>
  <si>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</si>
  <si>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</si>
  <si>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</si>
  <si>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</si>
  <si>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</si>
  <si>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</si>
  <si>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</si>
  <si>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</si>
  <si>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</si>
  <si>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</si>
  <si>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</si>
  <si>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</si>
  <si>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</si>
  <si>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</si>
  <si>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</si>
  <si>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</si>
  <si>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</si>
  <si>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</si>
  <si>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</si>
  <si>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</si>
  <si>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</si>
  <si>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</si>
  <si>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</si>
  <si>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</si>
  <si>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</si>
  <si>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</si>
  <si>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</si>
  <si>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</si>
  <si>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</si>
  <si>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</si>
  <si>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</si>
  <si>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</si>
  <si>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</si>
  <si>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</si>
  <si>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</si>
  <si>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</si>
  <si>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</si>
  <si>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</si>
  <si>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</si>
  <si>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</si>
  <si>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</si>
  <si>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</si>
  <si>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</si>
  <si>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</si>
  <si>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</si>
  <si>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</si>
  <si>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</si>
  <si>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</si>
  <si>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</si>
  <si>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</si>
  <si>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</si>
  <si>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</si>
  <si>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</si>
  <si>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</si>
  <si>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</si>
  <si>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</si>
  <si>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</si>
  <si>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</si>
  <si>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</si>
  <si>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</si>
  <si>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</si>
  <si>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</si>
  <si>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</si>
  <si>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</si>
  <si>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</si>
  <si>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</si>
  <si>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</si>
  <si>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</si>
  <si>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</si>
  <si>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</si>
  <si>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</si>
  <si>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</si>
  <si>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</si>
  <si>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</si>
  <si>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</si>
  <si>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</si>
  <si>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</si>
  <si>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</si>
  <si>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</si>
  <si>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</si>
  <si>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</si>
  <si>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</si>
  <si>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</si>
  <si>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</si>
  <si>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</si>
  <si>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</si>
  <si>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</si>
  <si>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</si>
  <si>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</si>
  <si>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</si>
  <si>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</si>
  <si>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</si>
  <si>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</si>
  <si>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</si>
  <si>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</si>
  <si>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</si>
  <si>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</si>
  <si>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</si>
  <si>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</si>
  <si>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</si>
  <si>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</si>
  <si>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</si>
  <si>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</si>
  <si>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</si>
  <si>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</si>
  <si>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</si>
  <si>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</si>
  <si>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</si>
  <si>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</si>
  <si>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</si>
  <si>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</si>
  <si>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</si>
  <si>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</si>
  <si>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</si>
  <si>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</si>
  <si>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</si>
  <si>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</si>
  <si>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</si>
  <si>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</si>
  <si>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</si>
  <si>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</si>
  <si>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</si>
  <si>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</si>
  <si>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</si>
  <si>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</si>
  <si>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</si>
  <si>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</si>
  <si>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</si>
  <si>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</si>
  <si>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</si>
  <si>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</si>
  <si>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</si>
  <si>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</si>
  <si>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</si>
  <si>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</si>
  <si>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</si>
  <si>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</si>
  <si>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</si>
  <si>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</si>
  <si>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</si>
  <si>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</si>
  <si>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</si>
  <si>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</si>
  <si>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</si>
  <si>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</si>
  <si>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</si>
  <si>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</si>
  <si>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</si>
  <si>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</si>
  <si>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</si>
  <si>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</si>
  <si>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</si>
  <si>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</si>
  <si>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</si>
  <si>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</si>
  <si>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</si>
  <si>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</si>
  <si>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</si>
  <si>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</si>
  <si>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</si>
  <si>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</si>
  <si>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</si>
  <si>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</si>
  <si>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</si>
  <si>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</si>
  <si>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</si>
  <si>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</si>
  <si>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</si>
  <si>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</si>
  <si>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</si>
  <si>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</si>
  <si>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</si>
  <si>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</si>
  <si>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</si>
  <si>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</si>
  <si>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</si>
  <si>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</si>
  <si>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</si>
  <si>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</si>
  <si>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</si>
  <si>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</si>
  <si>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</si>
  <si>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</si>
  <si>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</si>
  <si>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</si>
  <si>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</si>
  <si>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</si>
  <si>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</si>
  <si>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</si>
  <si>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</si>
  <si>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</si>
  <si>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</si>
  <si>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</si>
  <si>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</si>
  <si>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</si>
  <si>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</si>
  <si>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</si>
  <si>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</si>
  <si>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</si>
  <si>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</si>
  <si>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</si>
  <si>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</si>
  <si>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</si>
  <si>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</si>
  <si>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</si>
  <si>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</si>
  <si>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</si>
  <si>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</si>
  <si>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</si>
  <si>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</si>
  <si>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</si>
  <si>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</si>
  <si>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</si>
  <si>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</si>
  <si>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</si>
  <si>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</si>
  <si>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</si>
  <si>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</si>
  <si>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</si>
  <si>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</si>
  <si>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</si>
  <si>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</si>
  <si>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</si>
  <si>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</si>
  <si>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</si>
  <si>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</si>
  <si>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</si>
  <si>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</si>
  <si>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</si>
  <si>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</si>
  <si>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</si>
  <si>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</si>
  <si>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</si>
  <si>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</si>
  <si>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</si>
  <si>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</si>
  <si>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</si>
  <si>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</si>
  <si>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</si>
  <si>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</si>
  <si>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</si>
  <si>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</si>
  <si>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</si>
  <si>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</si>
  <si>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</si>
  <si>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</si>
  <si>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</si>
  <si>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</si>
  <si>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</si>
  <si>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</si>
  <si>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</si>
  <si>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</si>
  <si>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</si>
  <si>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</si>
  <si>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</si>
  <si>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</si>
  <si>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</si>
  <si>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</si>
  <si>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</si>
  <si>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</si>
  <si>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</si>
  <si>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</si>
  <si>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</si>
  <si>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</si>
  <si>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</si>
  <si>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</si>
  <si>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</si>
  <si>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</si>
  <si>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</si>
  <si>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</si>
  <si>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</si>
  <si>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</si>
  <si>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</si>
  <si>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</si>
  <si>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</si>
  <si>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</si>
  <si>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</si>
  <si>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</si>
  <si>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</si>
  <si>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</si>
  <si>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</si>
  <si>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</si>
  <si>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</si>
  <si>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</si>
  <si>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</si>
  <si>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</si>
  <si>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</si>
  <si>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</si>
  <si>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</si>
  <si>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</si>
  <si>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</si>
  <si>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</si>
  <si>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</si>
  <si>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</si>
  <si>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</si>
  <si>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</si>
  <si>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</si>
  <si>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</si>
  <si>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</si>
  <si>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</si>
  <si>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</si>
  <si>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</si>
  <si>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</si>
  <si>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</si>
  <si>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</si>
  <si>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</si>
  <si>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</si>
  <si>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</si>
  <si>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</si>
  <si>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</si>
  <si>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</si>
  <si>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</si>
  <si>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</si>
  <si>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</si>
  <si>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</si>
  <si>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</si>
  <si>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</si>
  <si>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</si>
  <si>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</si>
  <si>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</si>
  <si>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</si>
  <si>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</si>
  <si>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</si>
  <si>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</si>
  <si>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</si>
  <si>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</si>
  <si>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</si>
  <si>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</si>
  <si>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</si>
  <si>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</si>
  <si>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</si>
  <si>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</si>
  <si>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</si>
  <si>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</si>
  <si>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</si>
  <si>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</si>
  <si>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</si>
  <si>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</si>
  <si>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</si>
  <si>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</si>
  <si>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</si>
  <si>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</si>
  <si>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</si>
  <si>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</si>
  <si>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</si>
  <si>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</si>
  <si>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</si>
  <si>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</si>
  <si>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</si>
  <si>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</si>
  <si>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</si>
  <si>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</si>
  <si>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</si>
  <si>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</si>
  <si>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</si>
  <si>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</si>
  <si>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</si>
  <si>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</si>
  <si>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</si>
  <si>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</si>
  <si>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</si>
  <si>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</si>
  <si>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</si>
  <si>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</si>
  <si>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</si>
  <si>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</si>
  <si>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</si>
  <si>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</si>
  <si>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</si>
  <si>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</si>
  <si>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</si>
  <si>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</si>
  <si>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</si>
  <si>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</si>
  <si>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</si>
  <si>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</si>
  <si>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</si>
  <si>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</si>
  <si>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</si>
  <si>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</si>
  <si>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</si>
  <si>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</si>
  <si>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</si>
  <si>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</si>
  <si>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</si>
  <si>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</si>
  <si>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</si>
  <si>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</si>
  <si>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</si>
  <si>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</si>
  <si>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</si>
  <si>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</si>
  <si>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</si>
  <si>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</si>
  <si>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</si>
  <si>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</si>
  <si>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</si>
  <si>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</si>
  <si>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</si>
  <si>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</si>
  <si>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</si>
  <si>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</si>
  <si>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</si>
  <si>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</si>
  <si>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</si>
  <si>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</si>
  <si>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</si>
  <si>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</si>
  <si>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</si>
  <si>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</si>
  <si>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</si>
  <si>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</si>
  <si>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</si>
  <si>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</si>
  <si>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</si>
  <si>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</si>
  <si>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</si>
  <si>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</si>
  <si>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</si>
  <si>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</si>
  <si>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</si>
  <si>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</si>
  <si>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</si>
  <si>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</si>
  <si>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</si>
  <si>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</si>
  <si>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</si>
  <si>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</si>
  <si>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</si>
  <si>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</si>
  <si>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</si>
  <si>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</si>
  <si>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</si>
  <si>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</si>
  <si>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</si>
  <si>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</si>
  <si>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</si>
  <si>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</si>
  <si>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</si>
  <si>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</si>
  <si>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</si>
  <si>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</si>
  <si>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</si>
  <si>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</si>
  <si>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</si>
  <si>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</si>
  <si>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</si>
  <si>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</si>
  <si>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</si>
  <si>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</si>
  <si>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</si>
  <si>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</si>
  <si>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</si>
  <si>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</si>
  <si>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</si>
  <si>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</si>
  <si>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</si>
  <si>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</si>
  <si>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</si>
  <si>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</si>
  <si>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</si>
  <si>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</si>
  <si>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</si>
  <si>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</si>
  <si>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</si>
  <si>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</si>
  <si>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</si>
  <si>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</si>
  <si>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</si>
  <si>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</si>
  <si>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</si>
  <si>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</si>
  <si>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</si>
  <si>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</si>
  <si>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</si>
  <si>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</si>
  <si>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</si>
  <si>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</si>
  <si>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</si>
  <si>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</si>
  <si>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</si>
  <si>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</si>
  <si>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</si>
  <si>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</si>
  <si>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</si>
  <si>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</si>
  <si>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</si>
  <si>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</si>
  <si>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</si>
  <si>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</si>
  <si>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</si>
  <si>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</si>
  <si>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</si>
  <si>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</si>
  <si>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</si>
  <si>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</si>
  <si>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</si>
  <si>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</si>
  <si>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</si>
  <si>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</si>
  <si>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</si>
  <si>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</si>
  <si>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</si>
  <si>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</si>
  <si>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</si>
  <si>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</si>
  <si>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</si>
  <si>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</si>
  <si>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</si>
  <si>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</si>
  <si>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</si>
  <si>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</si>
  <si>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</si>
  <si>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</si>
  <si>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</si>
  <si>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</si>
  <si>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</si>
  <si>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</si>
  <si>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</si>
  <si>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</si>
  <si>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</si>
  <si>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</si>
  <si>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</si>
  <si>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</si>
  <si>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</si>
  <si>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</si>
  <si>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</si>
  <si>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</si>
  <si>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</si>
  <si>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</si>
  <si>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</si>
  <si>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</si>
  <si>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</si>
  <si>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</si>
  <si>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</si>
  <si>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</si>
  <si>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</si>
  <si>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</si>
  <si>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</si>
  <si>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</si>
  <si>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</si>
  <si>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</si>
  <si>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</si>
  <si>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</si>
  <si>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</si>
  <si>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</si>
  <si>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</si>
  <si>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</si>
  <si>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</si>
  <si>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</si>
  <si>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</si>
  <si>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</si>
  <si>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</si>
  <si>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</si>
  <si>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</si>
  <si>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</si>
  <si>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</si>
  <si>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</si>
  <si>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</si>
  <si>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</si>
  <si>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</si>
  <si>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</si>
  <si>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</si>
  <si>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</si>
  <si>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</si>
  <si>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</si>
  <si>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</si>
  <si>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</si>
  <si>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</si>
  <si>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</si>
  <si>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</si>
  <si>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</si>
  <si>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</si>
  <si>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</si>
  <si>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</si>
  <si>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</si>
  <si>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</si>
  <si>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</si>
  <si>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</si>
  <si>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</si>
  <si>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</si>
  <si>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</si>
  <si>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</si>
  <si>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</si>
  <si>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</si>
  <si>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</si>
  <si>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</si>
  <si>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</si>
  <si>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</si>
  <si>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</si>
  <si>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</si>
  <si>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</si>
  <si>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</si>
  <si>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</si>
  <si>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</si>
  <si>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</si>
  <si>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</si>
  <si>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</si>
  <si>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</si>
  <si>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</si>
  <si>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</si>
  <si>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</si>
  <si>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</si>
  <si>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</si>
  <si>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</si>
  <si>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</si>
  <si>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</si>
  <si>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</si>
  <si>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</si>
  <si>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</si>
  <si>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</si>
  <si>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</si>
  <si>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</si>
  <si>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</si>
  <si>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</si>
  <si>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</si>
  <si>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</si>
  <si>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</si>
  <si>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</si>
  <si>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</si>
  <si>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</si>
  <si>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</si>
  <si>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</si>
  <si>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</si>
  <si>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</si>
  <si>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</si>
  <si>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</si>
  <si>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</si>
  <si>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</si>
  <si>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</si>
  <si>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</si>
  <si>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</si>
  <si>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</si>
  <si>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</si>
  <si>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</si>
  <si>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</si>
  <si>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</si>
  <si>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</si>
  <si>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</si>
  <si>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</si>
  <si>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</si>
  <si>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</si>
  <si>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</si>
  <si>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</si>
  <si>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</si>
  <si>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</si>
  <si>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</si>
  <si>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</si>
  <si>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</si>
  <si>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</si>
  <si>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</si>
  <si>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</si>
  <si>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</si>
  <si>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</si>
  <si>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</si>
  <si>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</si>
  <si>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</si>
  <si>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</si>
  <si>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</si>
  <si>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</si>
  <si>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</si>
  <si>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</si>
  <si>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</si>
  <si>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</si>
  <si>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</si>
  <si>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</si>
  <si>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</si>
  <si>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</si>
  <si>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</si>
  <si>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</si>
  <si>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</si>
  <si>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</si>
  <si>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</si>
  <si>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</si>
  <si>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</si>
  <si>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</si>
  <si>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</si>
  <si>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</si>
  <si>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</si>
  <si>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</si>
  <si>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</si>
  <si>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</si>
  <si>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</si>
  <si>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</si>
  <si>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</si>
  <si>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</si>
  <si>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</si>
  <si>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</si>
  <si>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</si>
  <si>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</si>
  <si>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</si>
  <si>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</si>
  <si>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</si>
  <si>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</si>
  <si>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</si>
  <si>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</si>
  <si>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</si>
  <si>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</si>
  <si>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</si>
  <si>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</si>
  <si>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</si>
  <si>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</si>
  <si>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</si>
  <si>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</si>
  <si>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</si>
  <si>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</si>
  <si>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</si>
  <si>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</si>
  <si>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</si>
  <si>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</si>
  <si>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</si>
  <si>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</si>
  <si>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</si>
  <si>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</si>
  <si>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</si>
  <si>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</si>
  <si>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</si>
  <si>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</si>
  <si>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</si>
  <si>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</si>
  <si>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</si>
  <si>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</si>
  <si>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</si>
  <si>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</si>
  <si>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</si>
  <si>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</si>
  <si>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</si>
  <si>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</si>
  <si>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</si>
  <si>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</si>
  <si>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</si>
  <si>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</si>
  <si>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</si>
  <si>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</si>
  <si>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</si>
  <si>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</si>
  <si>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</si>
  <si>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</si>
  <si>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</si>
  <si>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</si>
  <si>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</si>
  <si>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</si>
  <si>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</si>
  <si>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</si>
  <si>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</si>
  <si>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</si>
  <si>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</si>
  <si>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</si>
  <si>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</si>
  <si>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</si>
  <si>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</si>
  <si>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</si>
  <si>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</si>
  <si>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</si>
  <si>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</si>
  <si>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</si>
  <si>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</si>
  <si>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</si>
  <si>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</si>
  <si>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</si>
  <si>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</si>
  <si>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</si>
  <si>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</si>
  <si>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</si>
  <si>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</si>
  <si>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</si>
  <si>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</si>
  <si>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</si>
  <si>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</si>
  <si>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</si>
  <si>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</si>
  <si>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</si>
  <si>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</si>
  <si>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</si>
  <si>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</si>
  <si>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</si>
  <si>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</si>
  <si>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</si>
  <si>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</si>
  <si>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</si>
  <si>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</si>
  <si>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</si>
  <si>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</si>
  <si>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</si>
  <si>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</si>
  <si>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</si>
  <si>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</si>
  <si>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</si>
  <si>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</si>
  <si>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</si>
  <si>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</si>
  <si>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</si>
  <si>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</si>
  <si>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</si>
  <si>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</si>
  <si>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</si>
  <si>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</si>
  <si>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</si>
  <si>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</si>
  <si>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</si>
  <si>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</si>
  <si>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</si>
  <si>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</si>
  <si>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</si>
  <si>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</si>
  <si>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</si>
  <si>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</si>
  <si>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</si>
  <si>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</si>
  <si>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</si>
  <si>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</si>
  <si>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</si>
  <si>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</si>
  <si>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</si>
  <si>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</si>
  <si>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</si>
  <si>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</si>
  <si>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</si>
  <si>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</si>
  <si>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</si>
  <si>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</si>
  <si>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</si>
  <si>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</si>
  <si>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</si>
  <si>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</si>
  <si>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</si>
  <si>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</si>
  <si>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</si>
  <si>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</si>
  <si>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</si>
  <si>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</si>
  <si>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</si>
  <si>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</si>
  <si>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</si>
  <si>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</si>
  <si>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</si>
  <si>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</si>
  <si>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</si>
  <si>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</si>
  <si>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</si>
  <si>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</si>
  <si>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</si>
  <si>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</si>
  <si>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</si>
  <si>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</si>
  <si>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</si>
  <si>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</si>
  <si>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</si>
  <si>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</si>
  <si>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</si>
  <si>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</si>
  <si>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</si>
  <si>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</si>
  <si>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</si>
  <si>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</si>
  <si>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</si>
  <si>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</si>
  <si>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</si>
  <si>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</si>
  <si>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</si>
  <si>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</si>
  <si>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</si>
  <si>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</si>
  <si>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</si>
  <si>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</si>
  <si>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</si>
  <si>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</si>
  <si>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</si>
  <si>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</si>
  <si>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</si>
  <si>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</si>
  <si>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</si>
  <si>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</si>
  <si>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</si>
  <si>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</si>
  <si>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</si>
  <si>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</si>
  <si>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</si>
  <si>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</si>
  <si>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</si>
  <si>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</si>
  <si>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</si>
  <si>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</si>
  <si>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</si>
  <si>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</si>
  <si>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</si>
  <si>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</si>
  <si>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</si>
  <si>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</si>
  <si>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</si>
  <si>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</si>
  <si>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</si>
  <si>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</si>
  <si>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</si>
  <si>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</si>
  <si>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</si>
  <si>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</si>
  <si>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</si>
  <si>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</si>
  <si>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</si>
  <si>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</si>
  <si>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</si>
  <si>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</si>
  <si>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</si>
  <si>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</si>
  <si>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</si>
  <si>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</si>
  <si>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</si>
  <si>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</si>
  <si>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</si>
  <si>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</si>
  <si>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</si>
  <si>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</si>
  <si>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</si>
  <si>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</si>
  <si>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</si>
  <si>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</si>
  <si>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</si>
  <si>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</si>
  <si>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</si>
  <si>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</si>
  <si>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</si>
  <si>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</si>
  <si>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</si>
  <si>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</si>
  <si>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</si>
  <si>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</si>
  <si>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</si>
  <si>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</si>
  <si>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</si>
  <si>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</si>
  <si>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</si>
  <si>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</si>
  <si>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</si>
  <si>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</si>
  <si>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</si>
  <si>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</si>
  <si>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</si>
  <si>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</si>
  <si>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</si>
  <si>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</si>
  <si>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</si>
  <si>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</si>
  <si>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</si>
  <si>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</si>
  <si>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</si>
  <si>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</si>
  <si>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</si>
  <si>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</si>
  <si>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</si>
  <si>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</si>
  <si>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</si>
  <si>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</si>
  <si>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</si>
  <si>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</si>
  <si>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</si>
  <si>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</si>
  <si>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</si>
  <si>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</si>
  <si>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</si>
  <si>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</si>
  <si>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</si>
  <si>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</si>
  <si>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</si>
  <si>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</si>
  <si>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</si>
  <si>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</si>
  <si>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</si>
  <si>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</si>
  <si>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</si>
  <si>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</si>
  <si>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</si>
  <si>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</si>
  <si>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</si>
  <si>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</si>
  <si>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</si>
  <si>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</si>
  <si>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</si>
  <si>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</si>
  <si>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</si>
  <si>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</si>
  <si>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</si>
  <si>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</si>
  <si>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</si>
  <si>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</si>
  <si>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</si>
  <si>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</si>
  <si>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</si>
  <si>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</si>
  <si>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</si>
  <si>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</si>
  <si>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</si>
  <si>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</si>
  <si>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</si>
  <si>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</si>
  <si>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</si>
  <si>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</si>
  <si>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</si>
  <si>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</si>
  <si>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</si>
  <si>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</si>
  <si>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</si>
  <si>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</si>
  <si>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</si>
  <si>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</si>
  <si>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</si>
  <si>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</si>
  <si>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</si>
  <si>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</si>
  <si>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</si>
  <si>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</si>
  <si>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</si>
  <si>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</si>
  <si>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</si>
  <si>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</si>
  <si>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</si>
  <si>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</si>
  <si>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</si>
  <si>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</si>
  <si>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</si>
  <si>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</si>
  <si>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</si>
  <si>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</si>
  <si>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</si>
  <si>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</si>
  <si>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</si>
  <si>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</si>
  <si>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</si>
  <si>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</si>
  <si>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</si>
  <si>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</si>
  <si>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</si>
  <si>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</si>
  <si>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</si>
  <si>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</si>
  <si>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</si>
  <si>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</si>
  <si>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</si>
  <si>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</si>
  <si>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</si>
  <si>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</si>
  <si>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</si>
  <si>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</si>
  <si>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</si>
  <si>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</si>
  <si>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</si>
  <si>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</si>
  <si>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</si>
  <si>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</si>
  <si>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</si>
  <si>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</si>
  <si>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</si>
  <si>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</si>
  <si>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</si>
  <si>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</si>
  <si>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</si>
  <si>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</si>
  <si>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</si>
  <si>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</si>
  <si>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</si>
  <si>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</si>
  <si>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</si>
  <si>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</si>
  <si>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</si>
  <si>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</si>
  <si>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</si>
  <si>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</si>
  <si>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</si>
  <si>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</si>
  <si>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</si>
  <si>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</si>
  <si>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</si>
  <si>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</si>
  <si>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</si>
  <si>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</si>
  <si>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</si>
  <si>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</si>
  <si>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</si>
  <si>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</si>
  <si>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</si>
  <si>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</si>
  <si>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</si>
  <si>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</si>
  <si>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</si>
  <si>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</si>
  <si>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</si>
  <si>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</si>
  <si>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</si>
  <si>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</si>
  <si>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</si>
  <si>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</si>
  <si>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</si>
  <si>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</si>
  <si>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</si>
  <si>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</si>
  <si>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</si>
  <si>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</si>
  <si>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</si>
  <si>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</si>
  <si>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</si>
  <si>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</si>
  <si>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</si>
  <si>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</si>
  <si>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</si>
  <si>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</si>
  <si>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</si>
  <si>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</si>
  <si>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</si>
  <si>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</si>
  <si>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</si>
  <si>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</si>
  <si>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</si>
  <si>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</si>
  <si>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</si>
  <si>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</si>
  <si>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</si>
  <si>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</si>
  <si>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</si>
  <si>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</si>
  <si>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</si>
  <si>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</si>
  <si>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</si>
  <si>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</si>
  <si>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</si>
  <si>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</si>
  <si>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</si>
  <si>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</si>
  <si>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</si>
  <si>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</si>
  <si>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</si>
  <si>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</si>
  <si>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</si>
  <si>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</si>
  <si>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</si>
  <si>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</si>
  <si>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</si>
  <si>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</si>
  <si>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</si>
  <si>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</si>
  <si>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</si>
  <si>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</si>
  <si>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</si>
  <si>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</si>
  <si>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</si>
  <si>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</si>
  <si>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</si>
  <si>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</si>
  <si>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</si>
  <si>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</si>
  <si>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</si>
  <si>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</si>
  <si>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</si>
  <si>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</si>
  <si>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</si>
  <si>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</si>
  <si>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</si>
  <si>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</si>
  <si>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</si>
  <si>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</si>
  <si>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</si>
  <si>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</si>
  <si>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</si>
  <si>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</si>
  <si>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</si>
  <si>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</si>
  <si>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</si>
  <si>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</si>
  <si>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</si>
  <si>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</si>
  <si>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</si>
  <si>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</si>
  <si>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</si>
  <si>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</si>
  <si>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</si>
  <si>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</si>
  <si>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</si>
  <si>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</si>
  <si>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</si>
  <si>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</si>
  <si>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</si>
  <si>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</si>
  <si>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</si>
  <si>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</si>
  <si>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</si>
  <si>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</si>
  <si>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</si>
  <si>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</si>
  <si>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</si>
  <si>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</si>
  <si>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</si>
  <si>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</si>
  <si>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</si>
  <si>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</si>
  <si>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</si>
  <si>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</si>
  <si>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</si>
  <si>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</si>
  <si>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</si>
  <si>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</si>
  <si>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</si>
  <si>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</si>
  <si>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</si>
  <si>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</si>
  <si>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</si>
  <si>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</si>
  <si>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</si>
  <si>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</si>
  <si>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</si>
  <si>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</si>
  <si>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</si>
  <si>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</si>
  <si>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</si>
  <si>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</si>
  <si>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</si>
  <si>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</si>
  <si>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</si>
  <si>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</si>
  <si>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</si>
  <si>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</si>
  <si>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</si>
  <si>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</si>
  <si>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</si>
  <si>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</si>
  <si>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</si>
  <si>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</si>
  <si>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</si>
  <si>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</si>
  <si>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</si>
  <si>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</si>
  <si>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</si>
  <si>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</si>
  <si>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</si>
  <si>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</si>
  <si>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</si>
  <si>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</si>
  <si>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</si>
  <si>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</si>
  <si>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</si>
  <si>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</si>
  <si>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</si>
  <si>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</si>
  <si>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</si>
  <si>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</si>
  <si>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</si>
  <si>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</si>
  <si>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</si>
  <si>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</si>
  <si>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</si>
  <si>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</si>
  <si>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</si>
  <si>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</si>
  <si>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</si>
  <si>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</si>
  <si>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</si>
  <si>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</si>
  <si>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</si>
  <si>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</si>
  <si>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</si>
  <si>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</si>
  <si>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</si>
  <si>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</si>
  <si>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</si>
  <si>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</si>
  <si>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</si>
  <si>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</si>
  <si>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</si>
  <si>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</si>
  <si>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</si>
  <si>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</si>
  <si>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</si>
  <si>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</si>
  <si>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</si>
  <si>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</si>
  <si>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</si>
  <si>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</si>
  <si>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</si>
  <si>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</si>
  <si>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</si>
  <si>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</si>
  <si>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</si>
  <si>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</si>
  <si>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</si>
  <si>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</si>
  <si>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</si>
  <si>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</si>
  <si>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</si>
  <si>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</si>
  <si>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</si>
  <si>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</si>
  <si>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</si>
  <si>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</si>
  <si>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</si>
  <si>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</si>
  <si>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</si>
  <si>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</si>
  <si>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</si>
  <si>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</si>
  <si>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</si>
  <si>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</si>
  <si>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</si>
  <si>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</si>
  <si>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</si>
  <si>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</si>
  <si>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</si>
  <si>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</si>
  <si>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</si>
  <si>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</si>
  <si>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</si>
  <si>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</si>
  <si>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</si>
  <si>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</si>
  <si>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</si>
  <si>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</si>
  <si>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</si>
  <si>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</si>
  <si>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</si>
  <si>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</si>
  <si>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</si>
  <si>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</si>
  <si>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</si>
  <si>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</si>
  <si>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</si>
  <si>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</si>
  <si>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</si>
  <si>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</si>
  <si>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</si>
  <si>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</si>
  <si>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</si>
  <si>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</si>
  <si>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</si>
  <si>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</si>
  <si>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</si>
  <si>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</si>
  <si>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</si>
  <si>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</si>
  <si>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</si>
  <si>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</si>
  <si>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</si>
  <si>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</si>
  <si>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</si>
  <si>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</si>
  <si>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</si>
  <si>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</si>
  <si>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</si>
  <si>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</si>
  <si>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</si>
  <si>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</si>
  <si>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</si>
  <si>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</si>
  <si>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</si>
  <si>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</si>
  <si>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</si>
  <si>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</si>
  <si>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</si>
  <si>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</si>
  <si>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</si>
  <si>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</si>
  <si>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</si>
  <si>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</si>
  <si>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</si>
  <si>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</si>
  <si>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</si>
  <si>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</si>
  <si>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</si>
  <si>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</si>
  <si>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</si>
  <si>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</si>
  <si>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</si>
  <si>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</si>
  <si>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</si>
  <si>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</si>
  <si>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</si>
  <si>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</si>
  <si>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</si>
  <si>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</si>
  <si>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</si>
  <si>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</si>
  <si>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</si>
  <si>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</si>
  <si>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</si>
  <si>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</si>
  <si>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</si>
  <si>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</si>
  <si>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</si>
  <si>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</si>
  <si>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</si>
  <si>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</si>
  <si>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</si>
  <si>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</si>
  <si>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</si>
  <si>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</si>
  <si>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</si>
  <si>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</si>
  <si>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</si>
  <si>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</si>
  <si>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</si>
  <si>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</si>
  <si>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</si>
  <si>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</si>
  <si>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</si>
  <si>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</si>
  <si>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</si>
  <si>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</si>
  <si>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</si>
  <si>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</si>
  <si>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</si>
  <si>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</si>
  <si>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</si>
  <si>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</si>
  <si>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</si>
  <si>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</si>
  <si>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</si>
  <si>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</si>
  <si>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</si>
  <si>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</si>
  <si>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</si>
  <si>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</si>
  <si>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</si>
  <si>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</si>
  <si>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</si>
  <si>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</si>
  <si>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</si>
  <si>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</si>
  <si>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</si>
  <si>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</si>
  <si>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</si>
  <si>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</si>
  <si>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</si>
  <si>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</si>
  <si>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</si>
  <si>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</si>
  <si>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</si>
  <si>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</si>
  <si>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</si>
  <si>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</si>
  <si>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</si>
  <si>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</si>
  <si>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</si>
  <si>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</si>
  <si>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</si>
  <si>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</si>
  <si>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</si>
  <si>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</si>
  <si>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</si>
  <si>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</si>
  <si>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</si>
  <si>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</si>
  <si>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</si>
  <si>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</si>
  <si>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</si>
  <si>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</si>
  <si>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</si>
  <si>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</si>
  <si>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</si>
  <si>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</si>
  <si>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</si>
  <si>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</si>
  <si>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</si>
  <si>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</si>
  <si>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</si>
  <si>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</si>
  <si>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</si>
  <si>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</si>
  <si>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</si>
  <si>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</si>
  <si>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</si>
  <si>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</si>
  <si>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</si>
  <si>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</si>
  <si>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</si>
  <si>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</si>
  <si>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</si>
  <si>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</si>
  <si>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</si>
  <si>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</si>
  <si>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</si>
  <si>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</si>
  <si>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</si>
  <si>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</si>
  <si>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</si>
  <si>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</si>
  <si>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</si>
  <si>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</si>
  <si>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</si>
  <si>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</si>
  <si>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</si>
  <si>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</si>
  <si>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</si>
  <si>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</si>
  <si>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</si>
  <si>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</si>
  <si>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</si>
  <si>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</si>
  <si>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</si>
  <si>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</si>
  <si>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</si>
  <si>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</si>
  <si>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</si>
  <si>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</si>
  <si>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</si>
  <si>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</si>
  <si>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</si>
  <si>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</si>
  <si>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</si>
  <si>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</si>
  <si>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</si>
  <si>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</si>
  <si>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</si>
  <si>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</si>
  <si>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</si>
  <si>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</si>
  <si>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</si>
  <si>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</si>
  <si>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</si>
  <si>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</si>
  <si>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</si>
  <si>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</si>
  <si>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</si>
  <si>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</si>
  <si>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</si>
  <si>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</si>
  <si>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</si>
  <si>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</si>
  <si>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</si>
  <si>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</si>
  <si>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</si>
  <si>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</si>
  <si>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</si>
  <si>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</si>
  <si>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</si>
  <si>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</si>
  <si>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</si>
  <si>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</si>
  <si>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</si>
  <si>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</si>
  <si>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</si>
  <si>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</si>
  <si>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</si>
  <si>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</si>
  <si>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</si>
  <si>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</si>
  <si>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</si>
  <si>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</si>
  <si>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</si>
  <si>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</si>
  <si>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</si>
  <si>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</si>
  <si>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</si>
  <si>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</si>
  <si>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</si>
  <si>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</si>
  <si>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</si>
  <si>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</si>
  <si>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</si>
  <si>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</si>
  <si>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</si>
  <si>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</si>
  <si>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</si>
  <si>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</si>
  <si>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</si>
  <si>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</si>
  <si>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</si>
  <si>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</si>
  <si>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</si>
  <si>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</si>
  <si>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</si>
  <si>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</si>
  <si>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</si>
  <si>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</si>
  <si>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</si>
  <si>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</si>
  <si>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</si>
  <si>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</si>
  <si>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</si>
  <si>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</si>
  <si>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</si>
  <si>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</si>
  <si>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</si>
  <si>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</si>
  <si>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</si>
  <si>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</si>
  <si>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</si>
  <si>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</si>
  <si>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</si>
  <si>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</si>
  <si>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</si>
  <si>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</si>
  <si>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</si>
  <si>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</si>
  <si>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</si>
  <si>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</si>
  <si>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</si>
  <si>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</si>
  <si>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</si>
  <si>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</si>
  <si>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</si>
  <si>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</si>
  <si>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</si>
  <si>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</si>
  <si>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</si>
  <si>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</si>
  <si>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</si>
  <si>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</si>
  <si>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</si>
  <si>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</si>
  <si>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</si>
  <si>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</si>
  <si>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</si>
  <si>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</si>
  <si>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</si>
  <si>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</si>
  <si>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</si>
  <si>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</si>
  <si>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</si>
  <si>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</si>
  <si>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</si>
  <si>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</si>
  <si>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</si>
  <si>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</si>
  <si>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</si>
  <si>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</si>
  <si>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</si>
  <si>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</si>
  <si>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</si>
  <si>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</si>
  <si>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</si>
  <si>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</si>
  <si>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</si>
  <si>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</si>
  <si>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</si>
  <si>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</si>
  <si>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</si>
  <si>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</si>
  <si>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</si>
  <si>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</si>
  <si>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</si>
  <si>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</si>
  <si>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</si>
  <si>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</si>
  <si>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</si>
  <si>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</si>
  <si>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</si>
  <si>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</si>
  <si>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</si>
  <si>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</si>
  <si>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</si>
  <si>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</si>
  <si>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</si>
  <si>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</si>
  <si>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</si>
  <si>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</si>
  <si>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</si>
  <si>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</si>
  <si>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</si>
  <si>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</si>
  <si>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</si>
  <si>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</si>
  <si>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</si>
  <si>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</si>
  <si>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</si>
  <si>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</si>
  <si>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</si>
  <si>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</si>
  <si>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</si>
  <si>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</si>
  <si>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</si>
  <si>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</si>
  <si>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</si>
  <si>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</si>
  <si>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</si>
  <si>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</si>
  <si>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</si>
  <si>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</si>
  <si>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</si>
  <si>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</si>
  <si>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</si>
  <si>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</si>
  <si>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</si>
  <si>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</si>
  <si>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</si>
  <si>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</si>
  <si>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</si>
  <si>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</si>
  <si>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</si>
  <si>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</si>
  <si>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</si>
  <si>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</si>
  <si>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</si>
  <si>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</si>
  <si>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</si>
  <si>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</si>
  <si>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</si>
  <si>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</si>
  <si>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</si>
  <si>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</si>
  <si>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</si>
  <si>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</si>
  <si>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</si>
  <si>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</si>
  <si>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</si>
  <si>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</si>
  <si>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</si>
  <si>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</si>
  <si>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</si>
  <si>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</si>
  <si>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</si>
  <si>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</si>
  <si>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</si>
  <si>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</si>
  <si>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</si>
  <si>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</si>
  <si>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</si>
  <si>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</si>
  <si>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</si>
  <si>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</si>
  <si>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</si>
  <si>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</si>
  <si>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</si>
  <si>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</si>
  <si>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</si>
  <si>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</si>
  <si>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</si>
  <si>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</si>
  <si>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</si>
  <si>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</si>
  <si>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</si>
  <si>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</si>
  <si>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</si>
  <si>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</si>
  <si>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</si>
  <si>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</si>
  <si>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</si>
  <si>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</si>
  <si>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</si>
  <si>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</si>
  <si>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</si>
  <si>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</si>
  <si>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</si>
  <si>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</si>
  <si>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</si>
  <si>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</si>
  <si>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</si>
  <si>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</si>
  <si>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</si>
  <si>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</si>
  <si>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</si>
  <si>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</si>
  <si>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</si>
  <si>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</si>
  <si>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</si>
  <si>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</si>
  <si>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</si>
  <si>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</si>
  <si>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</si>
  <si>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</si>
  <si>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</si>
  <si>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</si>
  <si>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</si>
  <si>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</si>
  <si>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</si>
  <si>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</si>
  <si>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</si>
  <si>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</si>
  <si>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</si>
  <si>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</si>
  <si>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</si>
  <si>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</si>
  <si>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</si>
  <si>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</si>
  <si>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</si>
  <si>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</si>
  <si>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</si>
  <si>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</si>
  <si>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</si>
  <si>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</si>
  <si>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</si>
  <si>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</si>
  <si>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</si>
  <si>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</si>
  <si>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</si>
  <si>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</si>
  <si>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</si>
  <si>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</si>
  <si>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</si>
  <si>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</si>
  <si>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</si>
  <si>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</si>
  <si>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</si>
  <si>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</si>
  <si>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</si>
  <si>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</si>
  <si>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</si>
  <si>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</si>
  <si>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</si>
  <si>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</si>
  <si>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</si>
  <si>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</si>
  <si>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</si>
  <si>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</si>
  <si>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</si>
  <si>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</si>
  <si>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</si>
  <si>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</si>
  <si>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</si>
  <si>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</si>
  <si>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</si>
  <si>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</si>
  <si>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</si>
  <si>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</si>
  <si>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</si>
  <si>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</si>
  <si>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</si>
  <si>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</si>
  <si>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</si>
  <si>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</si>
  <si>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</si>
  <si>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</si>
  <si>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</si>
  <si>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</si>
  <si>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</si>
  <si>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</si>
  <si>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</si>
  <si>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</si>
  <si>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</si>
  <si>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</si>
  <si>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</si>
  <si>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</si>
  <si>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</si>
  <si>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</si>
  <si>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</si>
  <si>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</si>
  <si>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</si>
  <si>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</si>
  <si>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</si>
  <si>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</si>
  <si>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</si>
  <si>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</si>
  <si>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</si>
  <si>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</si>
  <si>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</si>
  <si>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</si>
  <si>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</si>
  <si>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</si>
  <si>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</si>
  <si>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</si>
  <si>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</si>
  <si>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</si>
  <si>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</si>
  <si>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</si>
  <si>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</si>
  <si>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</si>
  <si>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</si>
  <si>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</si>
  <si>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</si>
  <si>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</si>
  <si>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</si>
  <si>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</si>
  <si>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</si>
  <si>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</si>
  <si>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</si>
  <si>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</si>
  <si>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</si>
  <si>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</si>
  <si>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</si>
  <si>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</si>
  <si>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</si>
  <si>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</si>
  <si>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</si>
  <si>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</si>
  <si>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</si>
  <si>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</si>
  <si>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</si>
  <si>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</si>
  <si>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</si>
  <si>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</si>
  <si>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</si>
  <si>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</si>
  <si>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</si>
  <si>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</si>
  <si>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</si>
  <si>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</si>
  <si>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</si>
  <si>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</si>
  <si>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</si>
  <si>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</si>
  <si>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</si>
  <si>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</si>
  <si>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</si>
  <si>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</si>
  <si>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</si>
  <si>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</si>
  <si>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</si>
  <si>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</si>
  <si>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</si>
  <si>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</si>
  <si>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</si>
  <si>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</si>
  <si>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</si>
  <si>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</si>
  <si>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</si>
  <si>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</si>
  <si>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</si>
  <si>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</si>
  <si>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</si>
  <si>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</si>
  <si>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</si>
  <si>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</si>
  <si>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</si>
  <si>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</si>
  <si>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</si>
  <si>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</si>
  <si>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</si>
  <si>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</si>
  <si>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</si>
  <si>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</si>
  <si>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</si>
  <si>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</si>
  <si>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</si>
  <si>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</si>
  <si>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</si>
  <si>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</si>
  <si>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</si>
  <si>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</si>
  <si>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</si>
  <si>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</si>
  <si>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</si>
  <si>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</si>
  <si>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</si>
  <si>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</si>
  <si>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</si>
  <si>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</si>
  <si>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</si>
  <si>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</si>
  <si>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</si>
  <si>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</si>
  <si>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</si>
  <si>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</si>
  <si>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</si>
  <si>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</si>
  <si>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</si>
  <si>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</si>
  <si>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</si>
  <si>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</si>
  <si>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</si>
  <si>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</si>
  <si>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</si>
  <si>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</si>
  <si>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</si>
  <si>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</si>
  <si>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</si>
  <si>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</si>
  <si>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</si>
  <si>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</si>
  <si>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</si>
  <si>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</si>
  <si>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</si>
  <si>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</si>
  <si>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</si>
  <si>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</si>
  <si>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</si>
  <si>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</si>
  <si>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</si>
  <si>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</si>
  <si>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</si>
  <si>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</si>
  <si>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</si>
  <si>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</si>
  <si>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</si>
  <si>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</si>
  <si>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</si>
  <si>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</si>
  <si>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</si>
  <si>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</si>
  <si>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</si>
  <si>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</si>
  <si>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</si>
  <si>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</si>
  <si>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</si>
  <si>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</si>
  <si>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</si>
  <si>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</si>
  <si>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</si>
  <si>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</si>
  <si>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</si>
  <si>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</si>
  <si>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</si>
  <si>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</si>
  <si>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</si>
  <si>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</si>
  <si>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</si>
  <si>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</si>
  <si>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</si>
  <si>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</si>
  <si>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</si>
  <si>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</si>
  <si>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</si>
  <si>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</si>
  <si>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</si>
  <si>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</si>
  <si>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</si>
  <si>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</si>
  <si>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</si>
  <si>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</si>
  <si>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</si>
  <si>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</si>
  <si>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</si>
  <si>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</si>
  <si>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</si>
  <si>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</si>
  <si>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</si>
  <si>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</si>
  <si>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</si>
  <si>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</si>
  <si>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</si>
  <si>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</si>
  <si>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</si>
  <si>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</si>
  <si>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</si>
  <si>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</si>
  <si>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</si>
  <si>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</si>
  <si>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</si>
  <si>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</si>
  <si>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</si>
  <si>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</si>
  <si>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</si>
  <si>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</si>
  <si>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</si>
  <si>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</si>
  <si>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</si>
  <si>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</si>
  <si>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</si>
  <si>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</si>
  <si>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</si>
  <si>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</si>
  <si>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</si>
  <si>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</si>
  <si>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</si>
  <si>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</si>
  <si>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</si>
  <si>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</si>
  <si>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</si>
  <si>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</si>
  <si>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</si>
  <si>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</si>
  <si>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</si>
  <si>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</si>
  <si>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</si>
  <si>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</si>
  <si>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</si>
  <si>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</si>
  <si>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</si>
  <si>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</si>
  <si>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</si>
  <si>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</si>
  <si>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</si>
  <si>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</si>
  <si>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</si>
  <si>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</si>
  <si>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</si>
  <si>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</si>
  <si>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</si>
  <si>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</si>
  <si>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</si>
  <si>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</si>
  <si>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</si>
  <si>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</si>
  <si>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</si>
  <si>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</si>
  <si>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</si>
  <si>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</si>
  <si>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</si>
  <si>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</si>
  <si>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</si>
  <si>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</si>
  <si>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</si>
  <si>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</si>
  <si>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</si>
  <si>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</si>
  <si>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</si>
  <si>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</si>
  <si>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</si>
  <si>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</si>
  <si>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</si>
  <si>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</si>
  <si>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</si>
  <si>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</si>
  <si>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</si>
  <si>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</si>
  <si>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</si>
  <si>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</si>
  <si>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</si>
  <si>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</si>
  <si>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</si>
  <si>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</si>
  <si>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</si>
  <si>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</si>
  <si>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</si>
  <si>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</si>
  <si>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</si>
  <si>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</si>
  <si>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</si>
  <si>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</si>
  <si>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</si>
  <si>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</si>
  <si>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</si>
  <si>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</si>
  <si>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</si>
  <si>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</si>
  <si>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</si>
  <si>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</si>
  <si>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</si>
  <si>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</si>
  <si>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</si>
  <si>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</si>
  <si>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</si>
  <si>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</si>
  <si>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</si>
  <si>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</si>
  <si>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</si>
  <si>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</si>
  <si>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</si>
  <si>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</si>
  <si>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</si>
  <si>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</si>
  <si>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</si>
  <si>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</si>
  <si>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</si>
  <si>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</si>
  <si>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</si>
  <si>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</si>
  <si>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</si>
  <si>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</si>
  <si>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</si>
  <si>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</si>
  <si>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</si>
  <si>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</si>
  <si>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</si>
  <si>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</si>
  <si>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</si>
  <si>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</si>
  <si>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</si>
  <si>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</si>
  <si>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</si>
  <si>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</si>
  <si>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</si>
  <si>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</si>
  <si>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</si>
  <si>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</si>
  <si>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</si>
  <si>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</si>
  <si>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</si>
  <si>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</si>
  <si>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</si>
  <si>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</si>
  <si>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</si>
  <si>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</si>
  <si>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</si>
  <si>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</si>
  <si>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</si>
  <si>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</si>
  <si>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</si>
  <si>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</si>
  <si>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</si>
  <si>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</si>
  <si>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</si>
  <si>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</si>
  <si>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</si>
  <si>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</si>
  <si>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</si>
  <si>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</si>
  <si>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</si>
  <si>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</si>
  <si>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</si>
  <si>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</si>
  <si>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</si>
  <si>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</si>
  <si>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</si>
  <si>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</si>
  <si>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</si>
  <si>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</si>
  <si>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</si>
  <si>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</si>
  <si>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</si>
  <si>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</si>
  <si>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</si>
  <si>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</si>
  <si>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</si>
  <si>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</si>
  <si>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</si>
  <si>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</si>
  <si>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</si>
  <si>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</si>
  <si>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</si>
  <si>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</si>
  <si>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</si>
  <si>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</si>
  <si>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</si>
  <si>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</si>
  <si>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</si>
  <si>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</si>
  <si>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</si>
  <si>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</si>
  <si>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</si>
  <si>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</si>
  <si>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</si>
  <si>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</si>
  <si>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</si>
  <si>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</si>
  <si>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</si>
  <si>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</si>
  <si>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</si>
  <si>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</si>
  <si>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</si>
  <si>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</si>
  <si>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</si>
  <si>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</si>
  <si>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</si>
  <si>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</si>
  <si>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</si>
  <si>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</si>
  <si>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</si>
  <si>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</si>
  <si>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</si>
  <si>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</si>
  <si>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</si>
  <si>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</si>
  <si>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</si>
  <si>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</si>
  <si>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</si>
  <si>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</si>
  <si>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</si>
  <si>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</si>
  <si>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</si>
  <si>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</si>
  <si>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</si>
  <si>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</si>
  <si>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</si>
  <si>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</si>
  <si>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</si>
  <si>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</si>
  <si>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</si>
  <si>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</si>
  <si>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</si>
  <si>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</si>
  <si>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</si>
  <si>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</si>
  <si>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</si>
  <si>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</si>
  <si>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</si>
  <si>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</si>
  <si>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</si>
  <si>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</si>
  <si>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</si>
  <si>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</si>
  <si>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</si>
  <si>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</si>
  <si>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</si>
  <si>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</si>
  <si>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</si>
  <si>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</si>
  <si>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</si>
  <si>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</si>
  <si>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</si>
  <si>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</si>
  <si>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</si>
  <si>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</si>
  <si>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</si>
  <si>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</si>
  <si>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</si>
  <si>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</si>
  <si>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</si>
  <si>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</si>
  <si>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</si>
  <si>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</si>
  <si>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</si>
  <si>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</si>
  <si>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</si>
  <si>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</si>
  <si>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</si>
  <si>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</si>
  <si>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</si>
  <si>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</si>
  <si>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</si>
  <si>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</si>
  <si>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</si>
  <si>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</si>
  <si>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</si>
  <si>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</si>
  <si>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</si>
  <si>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</si>
  <si>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</si>
  <si>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</si>
  <si>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</si>
  <si>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</si>
  <si>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</si>
  <si>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</si>
  <si>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</si>
  <si>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</si>
  <si>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</si>
  <si>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</si>
  <si>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</si>
  <si>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</si>
  <si>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</si>
  <si>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</si>
  <si>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</si>
  <si>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</si>
  <si>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</si>
  <si>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</si>
  <si>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</si>
  <si>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</si>
  <si>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</si>
  <si>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</si>
  <si>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</si>
  <si>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</si>
  <si>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</si>
  <si>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</si>
  <si>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</si>
  <si>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</si>
  <si>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</si>
  <si>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</si>
  <si>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</si>
  <si>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</si>
  <si>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</si>
  <si>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</si>
  <si>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</si>
  <si>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</si>
  <si>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</si>
  <si>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</si>
  <si>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</si>
  <si>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</si>
  <si>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</si>
  <si>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</si>
  <si>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</si>
  <si>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</si>
  <si>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</si>
  <si>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</si>
  <si>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</si>
  <si>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</si>
  <si>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</si>
  <si>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</si>
  <si>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</si>
  <si>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</si>
  <si>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</si>
  <si>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</si>
  <si>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</si>
  <si>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</si>
  <si>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</si>
  <si>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</si>
  <si>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</si>
  <si>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</si>
  <si>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</si>
  <si>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</si>
  <si>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</si>
  <si>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</si>
  <si>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</si>
  <si>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</si>
  <si>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</si>
  <si>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</si>
  <si>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</si>
  <si>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</si>
  <si>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</si>
  <si>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</si>
  <si>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</si>
  <si>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</si>
  <si>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</si>
  <si>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</si>
  <si>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</si>
  <si>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</si>
  <si>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</si>
  <si>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</si>
  <si>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</si>
  <si>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</si>
  <si>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</si>
  <si>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</si>
  <si>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</si>
  <si>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</si>
  <si>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</si>
  <si>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</si>
  <si>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</si>
  <si>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</si>
  <si>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</si>
  <si>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</si>
  <si>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</si>
  <si>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</si>
  <si>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</si>
  <si>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</si>
  <si>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</si>
  <si>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</si>
  <si>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</si>
  <si>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</si>
  <si>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</si>
  <si>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</si>
  <si>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</si>
  <si>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</si>
  <si>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</si>
  <si>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</si>
  <si>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</si>
  <si>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</si>
  <si>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</si>
  <si>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</si>
  <si>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</si>
  <si>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</si>
  <si>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</si>
  <si>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</si>
  <si>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</si>
  <si>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</si>
  <si>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</si>
  <si>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</si>
  <si>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</si>
  <si>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</si>
  <si>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</si>
  <si>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</si>
  <si>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</si>
  <si>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</si>
  <si>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</si>
  <si>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</si>
  <si>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</si>
  <si>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</si>
  <si>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</si>
  <si>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</si>
  <si>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</si>
  <si>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</si>
  <si>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</si>
  <si>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</si>
  <si>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</si>
  <si>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</si>
  <si>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</si>
  <si>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</si>
  <si>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</si>
  <si>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</si>
  <si>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</si>
  <si>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</si>
  <si>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</si>
  <si>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</si>
  <si>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</si>
  <si>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</si>
  <si>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</si>
  <si>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</si>
  <si>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</si>
  <si>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</si>
  <si>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</si>
  <si>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</si>
  <si>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</si>
  <si>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</si>
  <si>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</si>
  <si>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</si>
  <si>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</si>
  <si>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</si>
  <si>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</si>
  <si>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</si>
  <si>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</si>
  <si>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</si>
  <si>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</si>
  <si>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</si>
  <si>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</si>
  <si>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</si>
  <si>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</si>
  <si>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</si>
  <si>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</si>
  <si>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</si>
  <si>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</si>
  <si>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</si>
  <si>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</si>
  <si>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</si>
  <si>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</si>
  <si>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</si>
  <si>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</si>
  <si>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</si>
  <si>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</si>
  <si>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</si>
  <si>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</si>
  <si>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</si>
  <si>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</si>
  <si>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</si>
  <si>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</si>
  <si>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</si>
  <si>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</si>
  <si>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</si>
  <si>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</si>
  <si>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</si>
  <si>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</si>
  <si>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</si>
  <si>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</si>
  <si>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</si>
  <si>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</si>
  <si>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</si>
  <si>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</si>
  <si>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</si>
  <si>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</si>
  <si>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</si>
  <si>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</si>
  <si>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</si>
  <si>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</si>
  <si>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</si>
  <si>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</si>
  <si>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</si>
  <si>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</si>
  <si>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</si>
  <si>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</si>
  <si>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</si>
  <si>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</si>
  <si>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</si>
  <si>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</si>
  <si>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</si>
  <si>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</si>
  <si>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</si>
  <si>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</si>
  <si>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</si>
  <si>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</si>
  <si>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</si>
  <si>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</si>
  <si>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</si>
  <si>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</si>
  <si>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</si>
  <si>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</si>
  <si>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</si>
  <si>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</si>
  <si>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</si>
  <si>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</si>
  <si>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</si>
  <si>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</si>
  <si>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</si>
  <si>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</si>
  <si>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</si>
  <si>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</si>
  <si>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</si>
  <si>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</si>
  <si>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</si>
  <si>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</si>
  <si>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</si>
  <si>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</si>
  <si>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</si>
  <si>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</si>
  <si>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</si>
  <si>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</si>
  <si>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</si>
  <si>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</si>
  <si>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</si>
  <si>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</si>
  <si>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</si>
  <si>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</si>
  <si>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</si>
  <si>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</si>
  <si>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</si>
  <si>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</si>
  <si>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</si>
  <si>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</si>
  <si>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</si>
  <si>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</si>
  <si>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</si>
  <si>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</si>
  <si>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</si>
  <si>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</si>
  <si>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</si>
  <si>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</si>
  <si>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</si>
  <si>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</si>
  <si>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</si>
  <si>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</si>
  <si>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</si>
  <si>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</si>
  <si>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</si>
  <si>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</si>
  <si>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</si>
  <si>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</si>
  <si>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</si>
  <si>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</si>
  <si>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</si>
  <si>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</si>
  <si>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</si>
  <si>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</si>
  <si>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</si>
  <si>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</si>
  <si>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</si>
  <si>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</si>
  <si>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</si>
  <si>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</si>
  <si>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</si>
  <si>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</si>
  <si>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</si>
  <si>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</si>
  <si>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</si>
  <si>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</si>
  <si>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</si>
  <si>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</si>
  <si>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</si>
  <si>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</si>
  <si>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</si>
  <si>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</si>
  <si>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</si>
  <si>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</si>
  <si>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</si>
  <si>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</si>
  <si>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</si>
  <si>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</si>
  <si>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</si>
  <si>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</si>
  <si>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</si>
  <si>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</si>
  <si>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</si>
  <si>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</si>
  <si>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</si>
  <si>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</si>
  <si>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</si>
  <si>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</si>
  <si>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</si>
  <si>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</si>
  <si>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</si>
  <si>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</si>
  <si>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</si>
  <si>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</si>
  <si>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</si>
  <si>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</si>
  <si>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</si>
  <si>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</si>
  <si>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</si>
  <si>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</si>
  <si>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</si>
  <si>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</si>
  <si>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</si>
  <si>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</si>
  <si>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</si>
  <si>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</si>
  <si>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</si>
  <si>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</si>
  <si>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</si>
  <si>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</si>
  <si>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</si>
  <si>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</si>
  <si>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</si>
  <si>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</si>
  <si>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</si>
  <si>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</si>
  <si>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</si>
  <si>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</si>
  <si>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</si>
  <si>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</si>
  <si>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</si>
  <si>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</si>
  <si>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</si>
  <si>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</si>
  <si>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</si>
  <si>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</si>
  <si>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</si>
  <si>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</si>
  <si>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</si>
  <si>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</si>
  <si>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</si>
  <si>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</si>
  <si>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</si>
  <si>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</si>
  <si>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</si>
  <si>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</si>
  <si>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</si>
  <si>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</si>
  <si>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</si>
  <si>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</si>
  <si>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</si>
  <si>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</si>
  <si>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</si>
  <si>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</si>
  <si>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</si>
  <si>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</si>
  <si>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</si>
  <si>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</si>
  <si>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</si>
  <si>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</si>
  <si>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</si>
  <si>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</si>
  <si>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</si>
  <si>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</si>
  <si>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</si>
  <si>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</si>
  <si>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</si>
  <si>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</si>
  <si>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</si>
  <si>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</si>
  <si>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</si>
  <si>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</si>
  <si>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</si>
  <si>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</si>
  <si>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</si>
  <si>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</si>
  <si>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</si>
  <si>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</si>
  <si>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</si>
  <si>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</si>
  <si>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</si>
  <si>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</si>
  <si>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</si>
  <si>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</si>
  <si>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</si>
  <si>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</si>
  <si>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</si>
  <si>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</si>
  <si>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</si>
  <si>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</si>
  <si>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</si>
  <si>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</si>
  <si>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</si>
  <si>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</si>
  <si>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</si>
  <si>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</si>
  <si>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</si>
  <si>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</si>
  <si>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</si>
  <si>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</si>
  <si>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</si>
  <si>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</si>
  <si>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</si>
  <si>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</si>
  <si>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</si>
  <si>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</si>
  <si>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</si>
  <si>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</si>
  <si>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</si>
  <si>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</si>
  <si>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</si>
  <si>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</si>
  <si>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</si>
  <si>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</si>
  <si>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</si>
  <si>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</si>
  <si>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</si>
  <si>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</si>
  <si>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</si>
  <si>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</si>
  <si>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</si>
  <si>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</si>
  <si>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</si>
  <si>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</si>
  <si>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</si>
  <si>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</si>
  <si>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</si>
  <si>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</si>
  <si>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</si>
  <si>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</si>
  <si>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</si>
  <si>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</si>
  <si>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</si>
  <si>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</si>
  <si>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</si>
  <si>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</si>
  <si>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</si>
  <si>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</si>
  <si>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</si>
  <si>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</si>
  <si>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</si>
  <si>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</si>
  <si>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</si>
  <si>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</si>
  <si>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</si>
  <si>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</si>
  <si>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</si>
  <si>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</si>
  <si>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</si>
  <si>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</si>
  <si>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</si>
  <si>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</si>
  <si>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</si>
  <si>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</si>
  <si>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</si>
  <si>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</si>
  <si>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</si>
  <si>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</si>
  <si>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</si>
  <si>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</si>
  <si>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</si>
  <si>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</si>
  <si>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</si>
  <si>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</si>
  <si>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</si>
  <si>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</si>
  <si>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</si>
  <si>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</si>
  <si>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</si>
  <si>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</si>
  <si>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</si>
  <si>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</si>
  <si>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</si>
  <si>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</si>
  <si>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</si>
  <si>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</si>
  <si>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</si>
  <si>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</si>
  <si>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</si>
  <si>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</si>
  <si>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</si>
  <si>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</si>
  <si>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</si>
  <si>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</si>
  <si>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</si>
  <si>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</si>
  <si>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</si>
  <si>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</si>
  <si>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</si>
  <si>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</si>
  <si>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</si>
  <si>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</si>
  <si>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</si>
  <si>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</si>
  <si>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</si>
  <si>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</si>
  <si>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</si>
  <si>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</si>
  <si>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</si>
  <si>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</si>
  <si>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</si>
  <si>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</si>
  <si>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</si>
  <si>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</si>
  <si>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</si>
  <si>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</si>
  <si>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</si>
  <si>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</si>
  <si>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</si>
  <si>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</si>
  <si>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</si>
  <si>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</si>
  <si>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</si>
  <si>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</si>
  <si>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</si>
  <si>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</si>
  <si>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</si>
  <si>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</si>
  <si>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</si>
  <si>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</si>
  <si>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</si>
  <si>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</si>
  <si>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</si>
  <si>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</si>
  <si>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</si>
  <si>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</si>
  <si>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</si>
  <si>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</si>
  <si>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</si>
  <si>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</si>
  <si>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</si>
  <si>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</si>
  <si>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</si>
  <si>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</si>
  <si>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</si>
  <si>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</si>
  <si>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</si>
  <si>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</si>
  <si>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</si>
  <si>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</si>
  <si>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</si>
  <si>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</si>
  <si>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</si>
  <si>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</si>
  <si>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</si>
  <si>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</si>
  <si>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</si>
  <si>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</si>
  <si>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</si>
  <si>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</si>
  <si>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</si>
  <si>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</si>
  <si>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</si>
  <si>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</si>
  <si>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</si>
  <si>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</si>
  <si>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</si>
  <si>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</si>
  <si>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</si>
  <si>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</si>
  <si>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</si>
  <si>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</si>
  <si>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</si>
  <si>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</si>
  <si>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</si>
  <si>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</si>
  <si>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</si>
  <si>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</si>
  <si>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</si>
  <si>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</si>
  <si>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</si>
  <si>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</si>
  <si>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</si>
  <si>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</si>
  <si>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</si>
  <si>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</si>
  <si>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</si>
  <si>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</si>
  <si>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</si>
  <si>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</si>
  <si>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</si>
  <si>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</si>
  <si>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</si>
  <si>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</si>
  <si>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</si>
  <si>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</si>
  <si>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</si>
  <si>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</si>
  <si>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</si>
  <si>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</si>
  <si>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</si>
  <si>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</si>
  <si>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</si>
  <si>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</si>
  <si>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</si>
  <si>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</si>
  <si>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</si>
  <si>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</si>
  <si>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</si>
  <si>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</si>
  <si>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</si>
  <si>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</si>
  <si>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</si>
  <si>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</si>
  <si>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</si>
  <si>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</si>
  <si>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</si>
  <si>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</si>
  <si>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</si>
  <si>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</si>
  <si>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</si>
  <si>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</si>
  <si>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</si>
  <si>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</si>
  <si>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</si>
  <si>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</si>
  <si>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</si>
  <si>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</si>
  <si>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</si>
  <si>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</si>
  <si>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</si>
  <si>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</si>
  <si>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</si>
  <si>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</si>
  <si>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</si>
  <si>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</si>
  <si>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</si>
  <si>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</si>
  <si>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</si>
  <si>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</si>
  <si>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</si>
  <si>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</si>
  <si>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</si>
  <si>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</si>
  <si>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</si>
  <si>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</si>
  <si>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</si>
  <si>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</si>
  <si>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</si>
  <si>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</si>
  <si>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</si>
  <si>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</si>
  <si>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</si>
  <si>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</si>
  <si>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</si>
  <si>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</si>
  <si>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</si>
  <si>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</si>
  <si>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</si>
  <si>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</si>
  <si>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</si>
  <si>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</si>
  <si>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</si>
  <si>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</si>
  <si>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</si>
  <si>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</si>
  <si>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</si>
  <si>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</si>
  <si>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</si>
  <si>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</si>
  <si>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</si>
  <si>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</si>
  <si>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</si>
  <si>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</si>
  <si>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</si>
  <si>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</si>
  <si>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</si>
  <si>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</si>
  <si>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</si>
  <si>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</si>
  <si>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</si>
  <si>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</si>
  <si>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</si>
  <si>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</si>
  <si>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</si>
  <si>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</si>
  <si>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</si>
  <si>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</si>
  <si>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</si>
  <si>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</si>
  <si>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</si>
  <si>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</si>
  <si>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</si>
  <si>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</si>
  <si>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</si>
  <si>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</si>
  <si>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</si>
  <si>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</si>
  <si>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</si>
  <si>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</si>
  <si>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</si>
  <si>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</si>
  <si>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</si>
  <si>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</si>
  <si>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</si>
  <si>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</si>
  <si>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</si>
  <si>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</si>
  <si>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</si>
  <si>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</si>
  <si>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</si>
  <si>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</si>
  <si>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</si>
  <si>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</si>
  <si>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</si>
  <si>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</si>
  <si>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</si>
  <si>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</si>
  <si>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</si>
  <si>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</si>
  <si>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</si>
  <si>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</si>
  <si>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</si>
  <si>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</si>
  <si>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</si>
  <si>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</si>
  <si>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</si>
  <si>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</si>
  <si>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</si>
  <si>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</si>
  <si>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</si>
  <si>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</si>
  <si>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</si>
  <si>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</si>
  <si>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</si>
  <si>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</si>
  <si>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</si>
  <si>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</si>
  <si>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</si>
  <si>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</si>
  <si>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</si>
  <si>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</si>
  <si>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</si>
  <si>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</si>
  <si>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</si>
  <si>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</si>
  <si>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</si>
  <si>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</si>
  <si>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</si>
  <si>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</si>
  <si>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</si>
  <si>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</si>
  <si>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</si>
  <si>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</si>
  <si>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</si>
  <si>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</si>
  <si>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</si>
  <si>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</si>
  <si>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</si>
  <si>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</si>
  <si>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</si>
  <si>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</si>
  <si>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</si>
  <si>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</si>
  <si>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</si>
  <si>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</si>
  <si>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</si>
  <si>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</si>
  <si>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</si>
  <si>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</si>
  <si>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</si>
  <si>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</si>
  <si>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</si>
  <si>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</si>
  <si>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</si>
  <si>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</si>
  <si>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</si>
  <si>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</si>
  <si>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</si>
  <si>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</si>
  <si>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</si>
  <si>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</si>
  <si>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</si>
  <si>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</si>
  <si>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</si>
  <si>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</si>
  <si>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</si>
  <si>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</si>
  <si>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</si>
  <si>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</si>
  <si>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</si>
  <si>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</si>
  <si>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</si>
  <si>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</si>
  <si>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</si>
  <si>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</si>
  <si>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</si>
  <si>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</si>
  <si>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</si>
  <si>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</si>
  <si>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</si>
  <si>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</si>
  <si>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</si>
  <si>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</si>
  <si>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</si>
  <si>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</si>
  <si>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</si>
  <si>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</si>
  <si>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</si>
  <si>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</si>
  <si>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</si>
  <si>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</si>
  <si>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</si>
  <si>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</si>
  <si>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</si>
  <si>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</si>
  <si>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</si>
  <si>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</si>
  <si>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</si>
  <si>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</si>
  <si>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</si>
  <si>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</si>
  <si>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</si>
  <si>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</si>
  <si>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</si>
  <si>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</si>
  <si>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</si>
  <si>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</si>
  <si>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</si>
  <si>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</si>
  <si>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</si>
  <si>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</si>
  <si>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</si>
  <si>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</si>
  <si>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</si>
  <si>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</si>
  <si>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</si>
  <si>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</si>
  <si>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</si>
  <si>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</si>
  <si>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</si>
  <si>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</si>
  <si>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</si>
  <si>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</si>
  <si>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</si>
  <si>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</si>
  <si>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</si>
  <si>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</si>
  <si>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</si>
  <si>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</si>
  <si>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</si>
  <si>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</si>
  <si>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</si>
  <si>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</si>
  <si>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</si>
  <si>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</si>
  <si>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</si>
  <si>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</si>
  <si>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</si>
  <si>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</si>
  <si>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</si>
  <si>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</si>
  <si>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</si>
  <si>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</si>
  <si>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</si>
  <si>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</si>
  <si>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</si>
  <si>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</si>
  <si>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</si>
  <si>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</si>
  <si>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</si>
  <si>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</si>
  <si>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</si>
  <si>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</si>
  <si>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</si>
  <si>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</si>
  <si>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</si>
  <si>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</si>
  <si>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</si>
  <si>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</si>
  <si>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</si>
  <si>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</si>
  <si>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</si>
  <si>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</si>
  <si>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</si>
  <si>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</si>
  <si>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</si>
  <si>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</si>
  <si>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</si>
  <si>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</si>
  <si>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</si>
  <si>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</si>
  <si>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</si>
  <si>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</si>
  <si>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</si>
  <si>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</si>
  <si>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</si>
  <si>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</si>
  <si>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</si>
  <si>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</si>
  <si>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</si>
  <si>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</si>
  <si>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</si>
  <si>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</si>
  <si>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</si>
  <si>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</si>
  <si>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</si>
  <si>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</si>
  <si>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</si>
  <si>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</si>
  <si>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</si>
  <si>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</si>
  <si>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</si>
  <si>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</si>
  <si>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</si>
  <si>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</si>
  <si>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</si>
  <si>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</si>
  <si>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</si>
  <si>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</si>
  <si>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</si>
  <si>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</si>
  <si>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</si>
  <si>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</si>
  <si>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</si>
  <si>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</si>
  <si>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</si>
  <si>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</si>
  <si>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</si>
  <si>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</si>
  <si>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</si>
  <si>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</si>
  <si>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</si>
  <si>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</si>
  <si>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</si>
  <si>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</si>
  <si>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</si>
  <si>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</si>
  <si>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</si>
  <si>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</si>
  <si>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</si>
  <si>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</si>
  <si>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</si>
  <si>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</si>
  <si>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</si>
  <si>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</si>
  <si>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</si>
  <si>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</si>
  <si>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</si>
  <si>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</si>
  <si>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</si>
  <si>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</si>
  <si>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</si>
  <si>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</si>
  <si>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</si>
  <si>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</si>
  <si>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</si>
  <si>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</si>
  <si>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</si>
  <si>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</si>
  <si>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</si>
  <si>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</si>
  <si>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</si>
  <si>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</si>
  <si>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</si>
  <si>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</si>
  <si>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</si>
  <si>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</si>
  <si>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</si>
  <si>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</si>
  <si>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</si>
  <si>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</si>
  <si>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</si>
  <si>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</si>
  <si>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</si>
  <si>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</si>
  <si>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</si>
  <si>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</si>
  <si>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</si>
  <si>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</si>
  <si>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</si>
  <si>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</si>
  <si>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</si>
  <si>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</si>
  <si>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</si>
  <si>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</si>
  <si>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</si>
  <si>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</si>
  <si>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</si>
  <si>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</si>
  <si>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</si>
  <si>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</si>
  <si>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</si>
  <si>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</si>
  <si>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</si>
  <si>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</si>
  <si>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</si>
  <si>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</si>
  <si>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</si>
  <si>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</si>
  <si>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</si>
  <si>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</si>
  <si>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</si>
  <si>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</si>
  <si>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</si>
  <si>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</si>
  <si>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</si>
  <si>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</si>
  <si>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</si>
  <si>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</si>
  <si>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</si>
  <si>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</si>
  <si>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</si>
  <si>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</si>
  <si>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</si>
  <si>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</si>
  <si>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</si>
  <si>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</si>
  <si>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</si>
  <si>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</si>
  <si>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</si>
  <si>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</si>
  <si>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</si>
  <si>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</si>
  <si>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</si>
  <si>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</si>
  <si>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</si>
  <si>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</si>
  <si>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</si>
  <si>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</si>
  <si>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</si>
  <si>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</si>
  <si>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</si>
  <si>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</si>
  <si>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</si>
  <si>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</si>
  <si>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</si>
  <si>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</si>
  <si>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</si>
  <si>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</si>
  <si>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</si>
  <si>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</si>
  <si>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</si>
  <si>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</si>
  <si>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</si>
  <si>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</si>
  <si>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</si>
  <si>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</si>
  <si>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</si>
  <si>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</si>
  <si>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</si>
  <si>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</si>
  <si>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</si>
  <si>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</si>
  <si>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</si>
  <si>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</si>
  <si>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</si>
  <si>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</si>
  <si>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</si>
  <si>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</si>
  <si>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</si>
  <si>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</si>
  <si>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</si>
  <si>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</si>
  <si>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</si>
  <si>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</si>
  <si>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</si>
  <si>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</si>
  <si>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</si>
  <si>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</si>
  <si>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</si>
  <si>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</si>
  <si>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</si>
  <si>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</si>
  <si>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</si>
  <si>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</si>
  <si>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</si>
  <si>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</si>
  <si>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</si>
  <si>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</si>
  <si>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</si>
  <si>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</si>
  <si>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</si>
  <si>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</si>
  <si>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</si>
  <si>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</si>
  <si>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</si>
  <si>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</si>
  <si>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</si>
  <si>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</si>
  <si>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</si>
  <si>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</si>
  <si>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</si>
  <si>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</si>
  <si>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</si>
  <si>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</si>
  <si>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</si>
  <si>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</si>
  <si>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</si>
  <si>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</si>
  <si>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</si>
  <si>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</si>
  <si>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</si>
  <si>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</si>
  <si>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</si>
  <si>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</si>
  <si>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</si>
  <si>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</si>
  <si>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</si>
  <si>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</si>
  <si>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</si>
  <si>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</si>
  <si>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</si>
  <si>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</si>
  <si>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</si>
  <si>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</si>
  <si>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</si>
  <si>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</si>
  <si>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</si>
  <si>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</si>
  <si>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</si>
  <si>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</si>
  <si>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</si>
  <si>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</si>
  <si>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</si>
  <si>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</si>
  <si>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</si>
  <si>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</si>
  <si>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</si>
  <si>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</si>
  <si>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</si>
  <si>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</si>
  <si>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</si>
  <si>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</si>
  <si>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</si>
  <si>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</si>
  <si>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</si>
  <si>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</si>
  <si>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</si>
  <si>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</si>
  <si>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</si>
  <si>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</si>
  <si>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</si>
  <si>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</si>
  <si>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</si>
  <si>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</si>
  <si>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</si>
  <si>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</si>
  <si>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</si>
  <si>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</si>
  <si>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</si>
  <si>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</si>
  <si>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</si>
  <si>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</si>
  <si>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</si>
  <si>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</si>
  <si>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</si>
  <si>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</si>
  <si>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</si>
  <si>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</si>
  <si>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</si>
  <si>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</si>
  <si>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</si>
  <si>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</si>
  <si>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</si>
  <si>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</si>
  <si>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</si>
  <si>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</si>
  <si>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</si>
  <si>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</si>
  <si>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</si>
  <si>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</si>
  <si>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</si>
  <si>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</si>
  <si>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</si>
  <si>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</si>
  <si>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</si>
  <si>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</si>
  <si>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</si>
  <si>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</si>
  <si>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</si>
  <si>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</si>
  <si>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</si>
  <si>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</si>
  <si>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</si>
  <si>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</si>
  <si>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</si>
  <si>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</si>
  <si>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</si>
  <si>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</si>
  <si>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</si>
  <si>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</si>
  <si>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</si>
  <si>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</si>
  <si>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</si>
  <si>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</si>
  <si>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</si>
  <si>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</si>
  <si>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</si>
  <si>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</si>
  <si>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</si>
  <si>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</si>
  <si>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</si>
  <si>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</si>
  <si>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</si>
  <si>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</si>
  <si>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</si>
  <si>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</si>
  <si>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</si>
  <si>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</si>
  <si>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</si>
  <si>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</si>
  <si>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</si>
  <si>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</si>
  <si>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</si>
  <si>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</si>
  <si>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</si>
  <si>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</si>
  <si>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</si>
  <si>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</si>
  <si>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</si>
  <si>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</si>
  <si>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</si>
  <si>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</si>
  <si>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</si>
  <si>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</si>
  <si>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</si>
  <si>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</si>
  <si>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</si>
  <si>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</si>
  <si>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</si>
  <si>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</si>
  <si>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</si>
  <si>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</si>
  <si>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</si>
  <si>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</si>
  <si>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</si>
  <si>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</si>
  <si>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</si>
  <si>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</si>
  <si>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</si>
  <si>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</si>
  <si>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</si>
  <si>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</si>
  <si>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</si>
  <si>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</si>
  <si>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</si>
  <si>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</si>
  <si>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</si>
  <si>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</si>
  <si>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</si>
  <si>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</si>
  <si>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</si>
  <si>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</si>
  <si>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</si>
  <si>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</si>
  <si>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</si>
  <si>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</si>
  <si>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</si>
  <si>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</si>
  <si>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</si>
  <si>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</si>
  <si>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</si>
  <si>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</si>
  <si>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</si>
  <si>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</si>
  <si>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</si>
  <si>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</si>
  <si>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</si>
  <si>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</si>
  <si>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</si>
  <si>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</si>
  <si>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</si>
  <si>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</si>
  <si>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</si>
  <si>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</si>
  <si>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</si>
  <si>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</si>
  <si>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</si>
  <si>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</si>
  <si>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</si>
  <si>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</si>
  <si>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</si>
  <si>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</si>
  <si>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</si>
  <si>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</si>
  <si>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</si>
  <si>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</si>
  <si>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</si>
  <si>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</si>
  <si>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</si>
  <si>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</si>
  <si>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</si>
  <si>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</si>
  <si>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</si>
  <si>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</si>
  <si>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</si>
  <si>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</si>
  <si>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</si>
  <si>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</si>
  <si>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</si>
  <si>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</si>
  <si>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</si>
  <si>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</si>
  <si>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</si>
  <si>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</si>
  <si>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</si>
  <si>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</si>
  <si>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</si>
  <si>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</si>
  <si>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</si>
  <si>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</si>
  <si>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</si>
  <si>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</si>
  <si>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</si>
  <si>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</si>
  <si>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</si>
  <si>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</si>
  <si>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</si>
  <si>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</si>
  <si>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</si>
  <si>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</si>
  <si>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</si>
  <si>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</si>
  <si>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</si>
  <si>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</si>
  <si>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</si>
  <si>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</si>
  <si>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</si>
  <si>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</si>
  <si>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</si>
  <si>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</si>
  <si>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</si>
  <si>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</si>
  <si>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</si>
  <si>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</si>
  <si>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</si>
  <si>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</si>
  <si>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</si>
  <si>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</si>
  <si>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</si>
  <si>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</si>
  <si>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</si>
  <si>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</si>
  <si>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</si>
  <si>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</si>
  <si>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</si>
  <si>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</si>
  <si>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</si>
  <si>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</si>
  <si>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</si>
  <si>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</si>
  <si>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</si>
  <si>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</si>
  <si>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</si>
  <si>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</si>
  <si>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</si>
  <si>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</si>
  <si>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</si>
  <si>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</si>
  <si>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</si>
  <si>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</si>
  <si>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</si>
  <si>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</si>
  <si>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</si>
  <si>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</si>
  <si>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</si>
  <si>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</si>
  <si>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</si>
  <si>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</si>
  <si>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</si>
  <si>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</si>
  <si>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</si>
  <si>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</si>
  <si>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</si>
  <si>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</si>
  <si>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</si>
  <si>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</si>
  <si>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</si>
  <si>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</si>
  <si>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</si>
  <si>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</si>
  <si>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</si>
  <si>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</si>
  <si>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</si>
  <si>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</si>
  <si>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</si>
  <si>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</si>
  <si>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</si>
  <si>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</si>
  <si>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</si>
  <si>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</si>
  <si>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</si>
  <si>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</si>
  <si>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</si>
  <si>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</si>
  <si>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</si>
  <si>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</si>
  <si>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</si>
  <si>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</si>
  <si>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</si>
  <si>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</si>
  <si>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</si>
  <si>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</si>
  <si>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</si>
  <si>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</si>
  <si>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</si>
  <si>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</si>
  <si>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</si>
  <si>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</si>
  <si>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</si>
  <si>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</si>
  <si>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</si>
  <si>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</si>
  <si>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</si>
  <si>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</si>
  <si>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</si>
  <si>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</si>
  <si>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</si>
  <si>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</si>
  <si>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</si>
  <si>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</si>
  <si>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</si>
  <si>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</si>
  <si>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</si>
  <si>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</si>
  <si>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</si>
  <si>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</si>
  <si>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</si>
  <si>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</si>
  <si>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</si>
  <si>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</si>
  <si>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</si>
  <si>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</si>
  <si>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</si>
  <si>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</si>
  <si>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</si>
  <si>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</si>
  <si>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</si>
  <si>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</si>
  <si>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</si>
  <si>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</si>
  <si>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</si>
  <si>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</si>
  <si>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</si>
  <si>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</si>
  <si>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</si>
  <si>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</si>
  <si>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</si>
  <si>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</si>
  <si>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</si>
  <si>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</si>
  <si>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</si>
  <si>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</si>
  <si>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</si>
  <si>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</si>
  <si>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</si>
  <si>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</si>
  <si>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</si>
  <si>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</si>
  <si>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</si>
  <si>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</si>
  <si>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</si>
  <si>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</si>
  <si>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</si>
  <si>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</si>
  <si>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</si>
  <si>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</si>
  <si>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</si>
  <si>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</si>
  <si>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</si>
  <si>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</si>
  <si>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</si>
  <si>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</si>
  <si>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</si>
  <si>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</si>
  <si>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</si>
  <si>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</si>
  <si>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</si>
  <si>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</si>
  <si>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</si>
  <si>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</si>
  <si>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</si>
  <si>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</si>
  <si>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</si>
  <si>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</si>
  <si>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</si>
  <si>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</si>
  <si>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</si>
  <si>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</si>
  <si>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</si>
  <si>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</si>
  <si>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</si>
  <si>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</si>
  <si>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</si>
  <si>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</si>
  <si>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</si>
  <si>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</si>
  <si>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</si>
  <si>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</si>
  <si>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</si>
  <si>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</si>
  <si>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</si>
  <si>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</si>
  <si>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</si>
  <si>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</si>
  <si>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</si>
  <si>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</si>
  <si>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</si>
  <si>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</si>
  <si>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</si>
  <si>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</si>
  <si>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</si>
  <si>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</si>
  <si>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</si>
  <si>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</si>
  <si>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</si>
  <si>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</si>
  <si>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</si>
  <si>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</si>
  <si>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</si>
  <si>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</si>
  <si>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</si>
  <si>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</si>
  <si>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</si>
  <si>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</si>
  <si>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</si>
  <si>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</si>
  <si>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</si>
  <si>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</si>
  <si>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</si>
  <si>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</si>
  <si>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</si>
  <si>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</si>
  <si>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</si>
  <si>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</si>
  <si>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</si>
  <si>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</si>
  <si>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</si>
  <si>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</si>
  <si>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</si>
  <si>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</si>
  <si>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</si>
  <si>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</si>
  <si>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</si>
  <si>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</si>
  <si>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</si>
  <si>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</si>
  <si>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</si>
  <si>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</si>
  <si>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</si>
  <si>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</si>
  <si>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</si>
  <si>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</si>
  <si>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</si>
  <si>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</si>
  <si>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</si>
  <si>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</si>
  <si>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</si>
  <si>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</si>
  <si>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</si>
  <si>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</si>
  <si>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</si>
  <si>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</si>
  <si>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</si>
  <si>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</si>
  <si>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</si>
  <si>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</si>
  <si>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</si>
  <si>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</si>
  <si>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</si>
  <si>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</si>
  <si>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</si>
  <si>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</si>
  <si>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</si>
  <si>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</si>
  <si>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</si>
  <si>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</si>
  <si>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</si>
  <si>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</si>
  <si>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</si>
  <si>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</si>
  <si>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</si>
  <si>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</si>
  <si>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</si>
  <si>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</si>
  <si>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</si>
  <si>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</si>
  <si>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</si>
  <si>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</si>
  <si>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</si>
  <si>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</si>
  <si>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</si>
  <si>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</si>
  <si>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</si>
  <si>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</si>
  <si>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</si>
  <si>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</si>
  <si>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</si>
  <si>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</si>
  <si>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</si>
  <si>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</si>
  <si>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</si>
  <si>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</si>
  <si>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</si>
  <si>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</si>
  <si>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</si>
  <si>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</si>
  <si>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</si>
  <si>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</si>
  <si>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</si>
  <si>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</si>
  <si>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</si>
  <si>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</si>
  <si>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</si>
  <si>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</si>
  <si>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</si>
  <si>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</si>
  <si>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</si>
  <si>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</si>
  <si>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</si>
  <si>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</si>
  <si>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</si>
  <si>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</si>
  <si>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</si>
  <si>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</si>
  <si>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</si>
  <si>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</si>
  <si>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</si>
  <si>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</si>
  <si>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</si>
  <si>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</si>
  <si>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</si>
  <si>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</si>
  <si>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</si>
  <si>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</si>
  <si>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</si>
  <si>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</si>
  <si>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</si>
  <si>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</si>
  <si>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</si>
  <si>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</si>
  <si>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</si>
  <si>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</si>
  <si>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</si>
  <si>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</si>
  <si>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</si>
  <si>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</si>
  <si>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</si>
  <si>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</si>
  <si>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</si>
  <si>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</si>
  <si>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</si>
  <si>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</si>
  <si>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</si>
  <si>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</si>
  <si>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</si>
  <si>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</si>
  <si>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</si>
  <si>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</si>
  <si>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</si>
  <si>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</si>
  <si>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</si>
  <si>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</si>
  <si>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</si>
  <si>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</si>
  <si>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</si>
  <si>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</si>
  <si>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</si>
  <si>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</si>
  <si>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</si>
  <si>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</si>
  <si>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</si>
  <si>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</si>
  <si>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</si>
  <si>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</si>
  <si>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</si>
  <si>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</si>
  <si>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</si>
  <si>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</si>
  <si>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</si>
  <si>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</si>
  <si>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</si>
  <si>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</si>
  <si>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</si>
  <si>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</si>
  <si>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</si>
  <si>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</si>
  <si>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</si>
  <si>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</si>
  <si>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</si>
  <si>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</si>
  <si>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</si>
  <si>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</si>
  <si>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</si>
  <si>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</si>
  <si>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</si>
  <si>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</si>
  <si>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</si>
  <si>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</si>
  <si>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</si>
  <si>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</si>
  <si>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</si>
  <si>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</si>
  <si>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</si>
  <si>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</si>
  <si>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</si>
  <si>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</si>
  <si>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</si>
  <si>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</si>
  <si>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</si>
  <si>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</si>
  <si>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</si>
  <si>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</si>
  <si>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</si>
  <si>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</si>
  <si>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</si>
  <si>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</si>
  <si>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</si>
  <si>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</si>
  <si>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</si>
  <si>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</si>
  <si>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</si>
  <si>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</si>
  <si>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</si>
  <si>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</si>
  <si>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</si>
  <si>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</si>
  <si>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</si>
  <si>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</si>
  <si>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</si>
  <si>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</si>
  <si>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</si>
  <si>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</si>
  <si>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</si>
  <si>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</si>
  <si>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</si>
  <si>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</si>
  <si>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</si>
  <si>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</si>
  <si>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</si>
  <si>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</si>
  <si>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</si>
  <si>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</si>
  <si>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</si>
  <si>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</si>
  <si>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</si>
  <si>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</si>
  <si>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</si>
  <si>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</si>
  <si>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</si>
  <si>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</si>
  <si>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</si>
  <si>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</si>
  <si>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</si>
  <si>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</si>
  <si>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</si>
  <si>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</si>
  <si>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</si>
  <si>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</si>
  <si>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</si>
  <si>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</si>
  <si>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</si>
  <si>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</si>
  <si>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</si>
  <si>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</si>
  <si>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</si>
  <si>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</si>
  <si>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</si>
  <si>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</si>
  <si>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</si>
  <si>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</si>
  <si>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</si>
  <si>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</si>
  <si>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</si>
  <si>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</si>
  <si>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</si>
  <si>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</si>
  <si>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</si>
  <si>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</si>
  <si>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</si>
  <si>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</si>
  <si>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</si>
  <si>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</si>
  <si>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</si>
  <si>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</si>
  <si>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</si>
  <si>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</si>
  <si>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</si>
  <si>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</si>
  <si>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</si>
  <si>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</si>
  <si>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</si>
  <si>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</si>
  <si>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</si>
  <si>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</si>
  <si>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</si>
  <si>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</si>
  <si>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</si>
  <si>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</si>
  <si>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</si>
  <si>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</si>
  <si>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</si>
  <si>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</si>
  <si>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</si>
  <si>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</si>
  <si>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</si>
  <si>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</si>
  <si>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</si>
  <si>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</si>
  <si>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</si>
  <si>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</si>
  <si>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</si>
  <si>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</si>
  <si>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</si>
  <si>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</si>
  <si>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</si>
  <si>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</si>
  <si>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</si>
  <si>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</si>
  <si>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</si>
  <si>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</si>
  <si>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</si>
  <si>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</si>
  <si>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</si>
  <si>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</si>
  <si>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</si>
  <si>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</si>
  <si>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</si>
  <si>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</si>
  <si>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</si>
  <si>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</si>
  <si>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</si>
  <si>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</si>
  <si>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</si>
  <si>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</si>
  <si>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</si>
  <si>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</si>
  <si>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</si>
  <si>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</si>
  <si>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</si>
  <si>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</si>
  <si>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</si>
  <si>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</si>
  <si>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</si>
  <si>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</si>
  <si>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</si>
  <si>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</si>
  <si>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</si>
  <si>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</si>
  <si>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</si>
  <si>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</si>
  <si>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</si>
  <si>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</si>
  <si>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</si>
  <si>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</si>
  <si>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</si>
  <si>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</si>
  <si>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</si>
  <si>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</si>
  <si>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</si>
  <si>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</si>
  <si>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</si>
  <si>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</si>
  <si>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</si>
  <si>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</si>
  <si>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</si>
  <si>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</si>
  <si>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</si>
  <si>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</si>
  <si>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</si>
  <si>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</si>
  <si>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</si>
  <si>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</si>
  <si>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</si>
  <si>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</si>
  <si>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</si>
  <si>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</si>
  <si>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</si>
  <si>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</si>
  <si>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</si>
  <si>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</si>
  <si>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</si>
  <si>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</si>
  <si>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</si>
  <si>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</si>
  <si>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</si>
  <si>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</si>
  <si>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</si>
  <si>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</si>
  <si>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</si>
  <si>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</si>
  <si>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</si>
  <si>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</si>
  <si>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</si>
  <si>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</si>
  <si>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</si>
  <si>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</si>
  <si>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</si>
  <si>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</si>
  <si>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</si>
  <si>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</si>
  <si>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</si>
  <si>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</si>
  <si>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</si>
  <si>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</si>
  <si>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</si>
  <si>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</si>
  <si>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</si>
  <si>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</si>
  <si>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</si>
  <si>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</si>
  <si>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</si>
  <si>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</si>
  <si>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</si>
  <si>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</si>
  <si>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</si>
  <si>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</si>
  <si>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</si>
  <si>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</si>
  <si>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</si>
  <si>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</si>
  <si>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</si>
  <si>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</si>
  <si>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</si>
  <si>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</si>
  <si>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</si>
  <si>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</si>
  <si>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</si>
  <si>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</si>
  <si>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</si>
  <si>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</si>
  <si>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</si>
  <si>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</si>
  <si>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</si>
  <si>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</si>
  <si>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</si>
  <si>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</si>
  <si>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</si>
  <si>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</si>
  <si>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</si>
  <si>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</si>
  <si>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</si>
  <si>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</si>
  <si>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</si>
  <si>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</si>
  <si>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</si>
  <si>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</si>
  <si>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</si>
  <si>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</si>
  <si>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</si>
  <si>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</si>
  <si>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</si>
  <si>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</si>
  <si>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</si>
  <si>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</si>
  <si>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</si>
  <si>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</si>
  <si>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</si>
  <si>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</si>
  <si>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</si>
  <si>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</si>
  <si>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</si>
  <si>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</si>
  <si>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</si>
  <si>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</si>
  <si>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</si>
  <si>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</si>
  <si>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</si>
  <si>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</si>
  <si>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</si>
  <si>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</si>
  <si>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</si>
  <si>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</si>
  <si>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</si>
  <si>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</si>
  <si>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</si>
  <si>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</si>
  <si>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</si>
  <si>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</si>
  <si>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</si>
  <si>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</si>
  <si>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</si>
  <si>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</si>
  <si>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</si>
  <si>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</si>
  <si>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</si>
  <si>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</si>
  <si>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</si>
  <si>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</si>
  <si>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</si>
  <si>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</si>
  <si>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</si>
  <si>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</si>
  <si>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</si>
  <si>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</si>
  <si>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</si>
  <si>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</si>
  <si>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</si>
  <si>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</si>
  <si>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</si>
  <si>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</si>
  <si>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</si>
  <si>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</si>
  <si>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</si>
  <si>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</si>
  <si>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</si>
  <si>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</si>
  <si>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</si>
  <si>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</si>
  <si>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</si>
  <si>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</si>
  <si>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</si>
  <si>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</si>
  <si>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</si>
  <si>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</si>
  <si>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</si>
  <si>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</si>
  <si>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</si>
  <si>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</si>
  <si>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</si>
  <si>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</si>
  <si>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</si>
  <si>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</si>
  <si>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</si>
  <si>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</si>
  <si>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</si>
  <si>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</si>
  <si>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</si>
  <si>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</si>
  <si>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</si>
  <si>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</si>
  <si>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</si>
  <si>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</si>
  <si>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</si>
  <si>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</si>
  <si>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</si>
  <si>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</si>
  <si>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</si>
  <si>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</si>
  <si>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</si>
  <si>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</si>
  <si>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</si>
  <si>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</si>
  <si>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</si>
  <si>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</si>
  <si>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</si>
  <si>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</si>
  <si>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</si>
  <si>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</si>
  <si>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</si>
  <si>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</si>
  <si>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</si>
  <si>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</si>
  <si>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</si>
  <si>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</si>
  <si>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</si>
  <si>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</si>
  <si>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</si>
  <si>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</si>
  <si>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</si>
  <si>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</si>
  <si>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</si>
  <si>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</si>
  <si>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</si>
  <si>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</si>
  <si>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</si>
  <si>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</si>
  <si>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</si>
  <si>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</si>
  <si>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</si>
  <si>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</si>
  <si>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</si>
  <si>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</si>
  <si>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</si>
  <si>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PCM-20251020-00002436</t>
  </si>
  <si>
    <t xml:space="preserve">team facing vandalizm case at site </t>
  </si>
  <si>
    <t>PCM-20251020-00002456</t>
  </si>
  <si>
    <t xml:space="preserve">checking access </t>
  </si>
  <si>
    <t>PCM-20251021-00000132</t>
  </si>
  <si>
    <t xml:space="preserve">access night issue located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</si>
  <si>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</si>
  <si>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</si>
  <si>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</si>
  <si>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</si>
  <si>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</si>
  <si>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</si>
  <si>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</si>
  <si>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</si>
  <si>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PCM-20251021-00000141</t>
  </si>
  <si>
    <t>EM team moved ETA: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</si>
</sst>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4" fontId="26" fillId="8"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1" totalsRowShown="0" headerRowDxfId="157" dataDxfId="156" headerRowBorderDxfId="154" tableBorderDxfId="155" totalsRowBorderDxfId="153">
  <autoFilter ref="A1:CJ8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3" totalsRowShown="0" headerRowDxfId="64" dataDxfId="63" headerRowBorderDxfId="61" tableBorderDxfId="62">
  <autoFilter ref="A1:L11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4" totalsRowShown="0" headerRowDxfId="48" dataDxfId="47" headerRowBorderDxfId="45" tableBorderDxfId="46" totalsRowBorderDxfId="44">
  <autoFilter ref="A1:L2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9" totalsRowShown="0" headerRowDxfId="31" dataDxfId="30" headerRowBorderDxfId="28" tableBorderDxfId="29">
  <autoFilter ref="A1:L5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288.1194003472192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7.6240878472162876</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45951.067826273145</v>
      </c>
      <c r="H4" s="138">
        <v>45951.043321759258</v>
      </c>
      <c r="I4" s="136" t="str">
        <f>IFERROR(VLOOKUP(D4,DB!A:F,6,0),"")</f>
        <v>SCECO</v>
      </c>
      <c r="J4" s="136" t="str">
        <f>IFERROR(VLOOKUP(D4,DB!A:G,7,0),"")</f>
        <v>Dead</v>
      </c>
      <c r="K4" s="140" t="s">
        <v>39003</v>
      </c>
      <c r="L4" s="141" t="str">
        <f>IFERROR(VLOOKUP(D4,DB!A:I,9,0),"")</f>
        <v>Latis</v>
      </c>
      <c r="M4" s="67"/>
    </row>
    <row r="5" spans="1:15" ht="15" customHeight="1">
      <c r="A5" s="135"/>
      <c r="B5" s="136" t="str">
        <f>IFERROR(VLOOKUP(D5,DB!A:K,11,0),"")</f>
        <v/>
      </c>
      <c r="C5" s="136"/>
      <c r="D5" s="136"/>
      <c r="E5" s="137"/>
      <c r="F5" s="138"/>
      <c r="G5" s="139">
        <f ca="1">IFERROR(NOW()-F5,"")</f>
        <v>45951.067826273145</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45951.067826273145</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45951.067826273145</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45951.067826273145</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45951.067826273145</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45951.067826273145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45951.067826273145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45951.067826273145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45951.067826273145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45951.067826273145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45951.067826273145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45951.067826273145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45951.067826273145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45951.067826273145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45951.067826273145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45951.067826273145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45951.067826273145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45951.067826273145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45951.067826273145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45951.067826273145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45951.067826273145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45951.067826273145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45951.067826273145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45951.067826273145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45951.067826273145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45951.067826273145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45951.067826273145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45951.067826273145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45951.067826273145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45951.067826273145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45951.067826273145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45951.067826273145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45951.067826273145</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45951.067826273145</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45951.067826273145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45951.067826273145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45951.067826273145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45951.067826273145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45951.067826273145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45951.067826273145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45951.067826273145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45951.067826273145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45951.067826273145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45951.067826273145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45951.067826273145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45951.067826273145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45951.067826273145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45951.067826273145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45951.067826273145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45951.067826273145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45951.067826273145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45951.067826273145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45951.067826273145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45951.067826273145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45951.067826273145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45951.067826273145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45951.067826273145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45951.067826273145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45951.067826273145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45951.067826273145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45951.067826273145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45951.067826273145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45951.067826273145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45951.067826273145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45951.067826273145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45951.067826273145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45951.067826273145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45951.067826273145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45951.067826273145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45951.067826273145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45951.067826273145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45951.067826273145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45951.067826273145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45951.067826273145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45951.067826273145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45951.067826273145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45951.067826273145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45951.067826273145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45951.067826273145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45951.067826273145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45951.067826273145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45951.067826273145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45951.067826273145</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45951.067826273145</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45951.067826273145</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45951.067826273145</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45951.067826273145</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45951.067826273145</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45951.067826273145</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45951.067826273145</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8D557A13-49B9-4069-9B22-5E85F46AED0D}"/>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144.34074293981394</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126.06798831018386</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6.5720508101803716</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45951.067826273145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45951.067826273145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45951.067826273145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45951.067826273145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45951.067826273145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45951.067826273145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45951.067826273145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45951.067826273145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45951.067826273145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45951.067826273145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45951.067826273145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45951.067826273145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45951.067826273145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45951.067826273145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45951.067826273145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45951.067826273145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45951.067826273145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45951.067826273145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45951.067826273145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45951.067826273145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45951.067826273145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45951.067826273145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45951.067826273145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45951.067826273145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45951.067826273145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45951.067826273145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45951.067826273145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45951.067826273145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45951.067826273145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45951.067826273145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45951.067826273145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45951.067826273145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45951.067826273145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45951.067826273145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45951.067826273145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45951.067826273145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45951.067826273145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45951.067826273145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45951.067826273145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45951.067826273145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45951.067826273145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45951.067826273145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45951.067826273145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45951.067826273145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45951.067826273145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45951.067826273145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45951.067826273145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45951.067826273145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45951.067826273145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45951.067826273145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45951.067826273145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45951.067826273145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45951.067826273145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45951.067826273145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45951.067826273145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45951.067826273145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45951.067826273145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45951.067826273145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45951.067826273145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45951.067826273145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45951.067826273145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45951.067826273145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45951.067826273145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45951.067826273145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45951.067826273145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45951.067826273145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45951.067826273145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45951.067826273145</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45951.067826273145</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45951.067826273145</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45951.067826273145</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45951.067826273145</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45951.067826273145</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45951.067826273145</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45951.067826273145</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45951.067826273145</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3"/>
  <sheetViews>
    <sheetView workbookViewId="0">
      <selection activeCell="A4" sqref="A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64"/>
      <c r="E2" s="18"/>
      <c r="F2" s="20"/>
      <c r="G2" s="21">
        <f t="shared" ref="G2:G40" ca="1" si="0">IFERROR(NOW()-F2,"-")</f>
        <v>45951.067826273145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45951.067826273145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45951.067826273145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45951.067826273145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45951.067826273145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45951.067826273145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45951.067826273145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45951.067826273145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45951.067826273145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45951.067826273145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45951.067826273145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45951.067826273145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45951.067826273145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45951.067826273145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45951.067826273145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45951.067826273145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45951.067826273145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45951.067826273145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45951.067826273145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45951.067826273145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45951.067826273145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45951.067826273145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45951.067826273145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45951.067826273145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45951.067826273145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45951.067826273145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45951.067826273145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45951.067826273145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45951.067826273145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45951.067826273145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45951.067826273145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45951.067826273145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45951.067826273145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45951.067826273145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45951.067826273145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45951.067826273145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45951.067826273145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45951.067826273145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45951.067826273145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ref="G41:G104" ca="1" si="1">IFERROR(NOW()-F41,"-")</f>
        <v>45951.067826273145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45951.067826273145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45951.067826273145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45951.067826273145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45951.067826273145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45951.067826273145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45951.067826273145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45951.067826273145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45951.067826273145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45951.067826273145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45951.067826273145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45951.067826273145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45951.067826273145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45951.067826273145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45951.067826273145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45951.067826273145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45951.067826273145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45951.067826273145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45951.067826273145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45951.067826273145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45951.067826273145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45951.067826273145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45951.067826273145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45951.067826273145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45951.067826273145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45951.067826273145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45951.067826273145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45951.067826273145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45951.067826273145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45951.067826273145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45951.067826273145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45951.067826273145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45951.067826273145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45951.067826273145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45951.067826273145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45951.067826273145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45951.067826273145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45951.067826273145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45951.067826273145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45951.067826273145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45951.067826273145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45951.067826273145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45951.067826273145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45951.067826273145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45951.067826273145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45951.067826273145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45951.067826273145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45951.067826273145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45951.067826273145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45951.067826273145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45951.067826273145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45951.067826273145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45951.067826273145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45951.067826273145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45951.067826273145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45951.067826273145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45951.067826273145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45951.067826273145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45951.067826273145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45951.067826273145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45951.067826273145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45951.067826273145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45951.067826273145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45951.067826273145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ref="G105:G168" ca="1" si="2">IFERROR(NOW()-F105,"-")</f>
        <v>45951.067826273145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45951.067826273145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45951.067826273145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45951.067826273145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45951.067826273145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45951.067826273145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45951.067826273145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45951.067826273145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45951.067826273145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45951.067826273145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45951.067826273145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45951.067826273145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45951.067826273145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45951.067826273145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45951.067826273145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45951.067826273145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45951.067826273145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45951.067826273145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45951.067826273145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45951.067826273145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45951.067826273145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45951.067826273145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45951.067826273145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45951.067826273145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45951.067826273145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45951.067826273145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45951.067826273145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45951.067826273145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45951.067826273145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45951.067826273145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45951.067826273145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45951.067826273145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45951.067826273145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45951.067826273145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45951.067826273145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45951.067826273145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45951.067826273145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45951.067826273145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45951.067826273145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45951.067826273145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45951.067826273145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45951.067826273145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45951.067826273145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45951.067826273145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45951.067826273145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45951.067826273145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45951.067826273145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45951.067826273145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45951.067826273145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45951.067826273145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45951.067826273145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45951.067826273145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45951.067826273145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45951.067826273145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45951.067826273145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45951.067826273145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45951.067826273145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45951.067826273145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45951.067826273145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45951.067826273145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45951.067826273145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45951.067826273145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45951.067826273145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45951.067826273145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ref="G169:G232" ca="1" si="3">IFERROR(NOW()-F169,"-")</f>
        <v>45951.067826273145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45951.067826273145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45951.067826273145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45951.067826273145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45951.067826273145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45951.067826273145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45951.067826273145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45951.067826273145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45951.067826273145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45951.067826273145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45951.067826273145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45951.067826273145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45951.067826273145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45951.067826273145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45951.067826273145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45951.067826273145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45951.067826273145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45951.067826273145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45951.067826273145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45951.067826273145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45951.067826273145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45951.067826273145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45951.067826273145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45951.067826273145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45951.067826273145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45951.067826273145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45951.067826273145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45951.067826273145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45951.067826273145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45951.067826273145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45951.067826273145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45951.067826273145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45951.067826273145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45951.067826273145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45951.067826273145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45951.067826273145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45951.067826273145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45951.067826273145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45951.067826273145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45951.067826273145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45951.067826273145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45951.067826273145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45951.067826273145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45951.067826273145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45951.067826273145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45951.067826273145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45951.067826273145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45951.067826273145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45951.067826273145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45951.067826273145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45951.067826273145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45951.067826273145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45951.067826273145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45951.067826273145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45951.067826273145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45951.067826273145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45951.067826273145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45951.067826273145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45951.067826273145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45951.067826273145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45951.067826273145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45951.067826273145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45951.067826273145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45951.067826273145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ref="G233:G296" ca="1" si="4">IFERROR(NOW()-F233,"-")</f>
        <v>45951.067826273145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45951.067826273145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45951.067826273145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45951.067826273145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45951.067826273145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45951.067826273145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45951.067826273145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45951.067826273145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45951.067826273145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45951.067826273145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45951.067826273145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45951.067826273145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45951.067826273145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45951.067826273145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45951.067826273145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45951.067826273145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45951.067826273145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45951.067826273145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45951.067826273145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45951.067826273145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45951.067826273145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45951.067826273145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45951.067826273145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45951.067826273145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45951.067826273145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45951.067826273145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45951.067826273145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45951.067826273145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45951.067826273145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45951.067826273145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45951.067826273145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45951.067826273145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45951.067826273145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45951.067826273145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45951.067826273145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45951.067826273145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45951.067826273145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45951.067826273145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45951.067826273145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45951.067826273145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45951.067826273145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45951.067826273145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45951.067826273145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45951.067826273145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45951.067826273145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45951.067826273145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45951.067826273145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45951.067826273145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45951.067826273145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45951.067826273145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45951.067826273145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45951.067826273145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45951.067826273145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45951.067826273145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45951.067826273145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45951.067826273145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45951.067826273145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45951.067826273145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45951.067826273145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45951.067826273145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45951.067826273145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45951.067826273145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45951.067826273145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45951.067826273145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ref="G297:G360" ca="1" si="5">IFERROR(NOW()-F297,"-")</f>
        <v>45951.067826273145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45951.067826273145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45951.067826273145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45951.067826273145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45951.067826273145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45951.067826273145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45951.067826273145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45951.067826273145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45951.067826273145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45951.067826273145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45951.067826273145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45951.067826273145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45951.067826273145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45951.067826273145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45951.067826273145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45951.067826273145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45951.067826273145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45951.067826273145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45951.067826273145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45951.067826273145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45951.067826273145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45951.067826273145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45951.067826273145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45951.067826273145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45951.067826273145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45951.067826273145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45951.067826273145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45951.067826273145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45951.067826273145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45951.067826273145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45951.067826273145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45951.067826273145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45951.067826273145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45951.067826273145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45951.067826273145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45951.067826273145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45951.067826273145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45951.067826273145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45951.067826273145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45951.067826273145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45951.067826273145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45951.067826273145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45951.067826273145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45951.067826273145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45951.067826273145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45951.067826273145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45951.067826273145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45951.067826273145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45951.067826273145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45951.067826273145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45951.067826273145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45951.067826273145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45951.067826273145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45951.067826273145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45951.067826273145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45951.067826273145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45951.067826273145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45951.067826273145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45951.067826273145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45951.067826273145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45951.067826273145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45951.067826273145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45951.067826273145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45951.067826273145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ref="G361:G424" ca="1" si="6">IFERROR(NOW()-F361,"-")</f>
        <v>45951.067826273145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45951.067826273145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45951.067826273145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45951.067826273145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45951.067826273145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45951.067826273145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45951.067826273145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45951.067826273145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45951.067826273145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45951.067826273145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45951.067826273145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45951.067826273145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45951.067826273145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45951.067826273145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45951.067826273145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45951.067826273145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45951.067826273145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45951.067826273145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45951.067826273145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45951.067826273145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45951.067826273145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45951.067826273145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45951.067826273145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45951.067826273145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45951.067826273145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45951.067826273145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45951.067826273145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45951.067826273145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45951.067826273145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45951.067826273145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45951.067826273145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45951.067826273145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45951.067826273145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45951.067826273145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45951.067826273145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45951.067826273145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45951.067826273145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45951.067826273145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45951.067826273145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45951.067826273145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45951.067826273145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45951.067826273145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45951.067826273145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45951.067826273145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45951.067826273145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45951.067826273145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45951.067826273145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45951.067826273145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45951.067826273145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45951.067826273145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45951.067826273145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45951.067826273145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45951.067826273145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45951.067826273145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45951.067826273145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45951.067826273145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45951.067826273145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45951.067826273145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45951.067826273145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45951.067826273145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45951.067826273145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45951.067826273145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45951.067826273145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45951.067826273145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ref="G425:G488" ca="1" si="7">IFERROR(NOW()-F425,"-")</f>
        <v>45951.067826273145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45951.067826273145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45951.067826273145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45951.067826273145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45951.067826273145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45951.067826273145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45951.067826273145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45951.067826273145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45951.067826273145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45951.067826273145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45951.067826273145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45951.067826273145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45951.067826273145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45951.067826273145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45951.067826273145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45951.067826273145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45951.067826273145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45951.067826273145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45951.067826273145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45951.067826273145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45951.067826273145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45951.067826273145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45951.067826273145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45951.067826273145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45951.067826273145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45951.067826273145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45951.067826273145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45951.067826273145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45951.067826273145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45951.067826273145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45951.067826273145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45951.067826273145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45951.067826273145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45951.067826273145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45951.067826273145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45951.067826273145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45951.067826273145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45951.067826273145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45951.067826273145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45951.067826273145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45951.067826273145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45951.067826273145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45951.067826273145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45951.067826273145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45951.067826273145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45951.067826273145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45951.067826273145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45951.067826273145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45951.067826273145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45951.067826273145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45951.067826273145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45951.067826273145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45951.067826273145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45951.067826273145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45951.067826273145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45951.067826273145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45951.067826273145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45951.067826273145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45951.067826273145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45951.067826273145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45951.067826273145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45951.067826273145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45951.067826273145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45951.067826273145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ref="G489:G552" ca="1" si="8">IFERROR(NOW()-F489,"-")</f>
        <v>45951.067826273145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45951.067826273145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45951.067826273145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45951.067826273145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45951.067826273145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45951.067826273145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45951.067826273145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45951.067826273145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45951.067826273145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45951.067826273145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45951.067826273145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45951.067826273145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45951.067826273145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45951.067826273145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45951.067826273145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45951.067826273145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45951.067826273145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45951.067826273145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45951.067826273145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45951.067826273145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45951.067826273145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45951.067826273145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45951.067826273145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45951.067826273145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45951.067826273145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45951.067826273145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45951.067826273145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45951.067826273145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45951.067826273145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45951.067826273145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45951.067826273145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45951.067826273145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45951.067826273145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45951.067826273145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45951.067826273145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45951.067826273145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45951.067826273145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45951.067826273145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45951.067826273145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45951.067826273145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45951.067826273145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45951.067826273145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45951.067826273145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45951.067826273145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45951.067826273145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45951.067826273145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45951.067826273145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45951.067826273145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45951.067826273145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45951.067826273145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45951.067826273145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45951.06782650463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45951.06782650463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45951.06782650463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45951.06782650463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45951.06782650463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45951.06782650463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45951.06782650463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45951.06782650463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45951.06782650463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45951.06782650463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45951.06782650463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45951.06782650463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45951.06782650463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ref="G553:G616" ca="1" si="9">IFERROR(NOW()-F553,"-")</f>
        <v>45951.06782650463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45951.06782650463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45951.06782650463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45951.06782650463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45951.06782650463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45951.06782650463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45951.06782650463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45951.06782650463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45951.06782650463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45951.06782650463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45951.06782650463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45951.06782650463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45951.06782650463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45951.06782650463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45951.06782650463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45951.06782650463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45951.06782650463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45951.06782650463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45951.06782650463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45951.06782650463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45951.06782650463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45951.06782650463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45951.06782650463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45951.06782650463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45951.06782650463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45951.06782650463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45951.06782650463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45951.06782650463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45951.06782650463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45951.06782650463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45951.06782650463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45951.06782650463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45951.06782650463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45951.06782650463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45951.06782650463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45951.06782650463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45951.06782650463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45951.06782650463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45951.06782650463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45951.06782650463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45951.06782650463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45951.06782650463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45951.06782650463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45951.06782650463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45951.06782650463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45951.06782650463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45951.06782650463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45951.06782650463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45951.06782650463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45951.06782650463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45951.06782650463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45951.06782650463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45951.06782650463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45951.06782650463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45951.06782650463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45951.06782650463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45951.06782650463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45951.06782650463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45951.06782650463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45951.06782650463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45951.06782650463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45951.06782650463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45951.06782650463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45951.06782650463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ref="G617:G680" ca="1" si="10">IFERROR(NOW()-F617,"-")</f>
        <v>45951.06782650463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45951.06782650463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45951.06782650463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45951.06782650463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45951.06782650463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45951.06782650463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45951.06782650463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45951.06782650463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45951.06782650463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45951.06782650463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45951.06782650463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45951.06782650463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45951.06782650463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45951.06782650463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45951.06782650463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45951.06782650463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45951.06782650463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45951.06782650463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45951.06782650463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45951.06782650463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45951.06782650463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45951.06782650463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45951.06782650463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45951.06782650463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45951.06782650463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45951.06782650463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45951.06782650463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45951.06782650463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45951.06782650463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45951.06782650463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45951.06782650463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45951.06782650463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45951.06782650463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45951.06782650463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45951.06782650463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45951.06782650463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45951.06782650463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45951.06782650463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45951.06782650463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45951.06782650463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45951.06782650463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45951.06782650463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45951.06782650463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45951.06782650463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45951.06782650463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45951.06782650463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45951.06782650463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45951.06782650463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45951.06782650463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45951.06782650463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45951.06782650463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45951.06782650463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45951.06782650463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45951.06782650463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45951.06782650463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45951.06782650463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45951.06782650463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45951.06782650463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45951.06782650463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45951.06782650463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45951.06782650463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45951.06782650463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45951.06782650463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45951.06782650463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ref="G681:G744" ca="1" si="11">IFERROR(NOW()-F681,"-")</f>
        <v>45951.06782650463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45951.06782650463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45951.06782650463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45951.06782650463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45951.06782650463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45951.06782650463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45951.06782650463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45951.06782650463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45951.06782650463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45951.06782650463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45951.06782650463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45951.06782650463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45951.06782650463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45951.06782650463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45951.06782650463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45951.06782650463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45951.06782650463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45951.06782650463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45951.06782650463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45951.06782650463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45951.06782650463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45951.06782650463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45951.06782650463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45951.06782650463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45951.06782650463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45951.06782650463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45951.06782650463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45951.06782650463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45951.06782650463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45951.06782650463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45951.06782650463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45951.06782650463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45951.06782650463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45951.06782650463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45951.06782650463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45951.06782650463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45951.06782650463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45951.06782650463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45951.06782650463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45951.06782650463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45951.06782650463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45951.06782650463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45951.06782650463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45951.06782650463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45951.06782650463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45951.06782650463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45951.06782650463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45951.06782650463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45951.06782650463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45951.06782650463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45951.06782650463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45951.06782650463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45951.06782650463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45951.06782650463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45951.06782650463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45951.06782650463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45951.06782650463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45951.06782650463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45951.06782650463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45951.06782650463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45951.06782650463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45951.06782650463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45951.06782650463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45951.06782650463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ref="G745:G808" ca="1" si="12">IFERROR(NOW()-F745,"-")</f>
        <v>45951.06782650463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45951.06782650463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45951.06782650463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45951.06782650463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45951.06782650463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45951.06782650463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45951.06782650463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45951.06782650463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45951.06782650463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45951.06782650463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45951.06782650463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45951.06782650463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45951.06782650463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45951.06782650463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45951.06782650463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45951.06782650463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45951.06782650463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45951.06782650463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45951.06782650463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45951.06782650463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45951.06782650463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45951.06782650463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45951.06782650463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45951.06782650463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45951.06782650463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45951.06782650463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45951.06782650463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45951.06782650463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45951.06782650463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45951.06782650463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45951.06782650463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45951.06782650463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45951.06782650463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45951.06782650463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45951.06782650463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45951.06782650463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45951.06782650463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45951.06782650463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45951.06782650463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45951.06782650463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45951.06782650463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45951.06782650463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45951.06782650463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45951.06782650463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45951.06782650463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45951.06782650463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45951.06782650463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45951.06782650463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45951.06782650463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45951.06782650463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45951.06782650463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45951.06782650463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45951.06782650463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45951.06782650463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45951.06782650463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45951.06782650463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45951.06782650463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45951.06782650463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45951.06782650463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45951.06782650463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45951.06782650463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45951.06782650463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45951.06782650463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45951.06782650463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ref="G809:G872" ca="1" si="13">IFERROR(NOW()-F809,"-")</f>
        <v>45951.06782650463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45951.06782650463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45951.06782650463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45951.06782650463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45951.06782650463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45951.06782650463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45951.06782650463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45951.06782650463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45951.06782650463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45951.06782650463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45951.06782650463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45951.06782650463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45951.06782650463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45951.06782650463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45951.06782650463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45951.06782650463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45951.06782650463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45951.06782650463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45951.06782650463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45951.06782650463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45951.06782650463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45951.06782650463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45951.06782650463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45951.06782650463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45951.06782650463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45951.06782650463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45951.06782650463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45951.06782650463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45951.06782650463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45951.06782650463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45951.06782650463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45951.06782650463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45951.06782650463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45951.06782650463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45951.06782650463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45951.06782650463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45951.06782650463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45951.06782650463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45951.06782650463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45951.06782650463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45951.06782650463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45951.06782650463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45951.06782650463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45951.06782650463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45951.06782650463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45951.06782650463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45951.06782650463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45951.06782650463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45951.06782650463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45951.06782650463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45951.06782650463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45951.06782650463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45951.06782650463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45951.06782650463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45951.06782650463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45951.06782650463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45951.06782650463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45951.06782650463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45951.06782650463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45951.06782650463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45951.06782650463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45951.06782650463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45951.06782650463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45951.06782650463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ref="G873:G936" ca="1" si="14">IFERROR(NOW()-F873,"-")</f>
        <v>45951.06782650463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45951.06782650463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45951.06782650463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45951.06782650463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45951.06782650463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45951.06782650463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45951.06782650463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45951.06782650463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45951.06782650463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45951.06782650463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45951.06782650463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45951.06782650463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45951.06782650463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45951.06782650463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45951.06782650463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45951.06782650463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45951.06782650463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45951.06782650463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45951.06782650463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45951.06782650463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45951.06782650463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45951.06782650463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45951.06782650463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45951.06782650463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45951.06782650463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45951.06782650463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45951.06782650463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45951.06782650463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45951.06782650463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45951.06782650463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45951.06782650463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45951.06782650463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45951.06782650463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45951.06782650463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45951.06782650463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45951.06782650463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45951.06782650463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45951.06782650463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45951.06782650463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45951.06782650463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45951.06782650463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45951.06782650463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45951.06782650463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45951.06782650463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45951.06782650463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45951.06782650463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45951.06782650463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45951.06782650463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45951.06782650463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45951.06782650463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45951.06782650463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45951.06782650463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45951.06782650463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45951.06782650463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45951.06782650463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45951.06782650463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45951.06782650463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45951.06782650463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45951.06782650463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45951.06782650463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45951.06782650463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45951.06782650463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45951.06782650463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45951.06782650463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ref="G937:G1000" ca="1" si="15">IFERROR(NOW()-F937,"-")</f>
        <v>45951.06782650463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45951.06782650463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45951.06782650463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45951.06782650463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45951.06782650463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45951.06782650463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45951.06782650463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45951.06782650463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45951.06782650463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45951.06782650463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45951.06782650463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45951.06782650463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45951.06782650463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45951.06782650463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45951.06782650463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45951.06782650463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45951.06782650463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45951.06782650463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45951.06782650463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45951.06782650463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45951.06782650463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45951.06782650463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45951.06782650463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45951.06782650463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45951.06782650463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45951.06782650463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45951.06782650463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45951.06782650463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45951.06782650463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45951.06782650463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45951.06782650463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45951.06782650463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45951.06782650463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45951.06782650463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45951.06782650463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45951.06782650463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45951.06782650463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45951.06782650463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45951.06782650463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45951.06782650463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45951.06782650463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45951.06782650463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45951.06782650463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45951.06782650463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45951.06782650463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45951.06782650463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45951.06782650463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45951.06782650463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45951.06782650463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45951.06782650463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45951.06782650463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45951.06782650463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45951.06782650463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45951.06782650463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45951.06782650463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45951.06782650463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45951.06782650463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45951.06782650463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45951.06782650463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45951.06782650463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45951.06782650463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45951.06782650463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45951.06782650463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45951.06782650463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ref="G1001:G1064" ca="1" si="16">IFERROR(NOW()-F1001,"-")</f>
        <v>45951.06782650463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45951.06782650463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45951.06782650463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45951.06782650463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45951.06782650463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45951.06782650463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45951.06782650463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45951.06782650463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45951.06782650463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45951.06782650463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45951.06782650463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45951.06782650463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45951.06782650463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45951.06782650463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45951.06782650463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45951.06782650463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45951.06782650463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45951.06782650463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45951.06782650463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45951.06782650463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45951.06782650463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45951.06782650463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45951.06782650463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45951.06782650463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45951.06782650463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45951.06782650463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45951.06782650463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45951.06782650463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45951.06782650463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45951.06782650463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45951.06782650463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45951.06782650463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45951.06782650463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45951.06782650463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45951.06782650463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45951.06782650463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45951.06782650463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45951.06782650463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45951.06782650463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45951.06782650463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45951.06782650463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45951.06782650463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45951.06782650463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45951.06782650463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45951.06782650463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45951.06782650463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45951.06782650463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45951.06782650463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45951.06782650463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45951.06782650463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45951.06782650463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45951.06782650463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45951.06782650463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45951.06782650463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45951.06782650463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45951.06782650463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45951.06782650463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45951.06782650463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45951.06782650463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45951.06782650463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45951.06782650463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45951.06782650463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45951.06782650463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45951.06782650463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ref="G1065:G1128" ca="1" si="17">IFERROR(NOW()-F1065,"-")</f>
        <v>45951.06782650463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45951.06782650463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45951.06782650463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45951.06782650463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45951.06782650463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45951.06782650463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45951.06782650463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45951.06782650463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45951.06782650463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45951.06782650463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45951.06782650463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45951.06782650463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45951.06782650463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45951.06782650463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45951.06782650463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45951.06782650463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45951.06782650463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45951.06782650463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45951.06782650463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45951.06782650463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45951.06782650463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45951.06782650463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45951.06782650463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45951.06782650463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45951.06782650463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45951.06782650463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45951.06782650463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45951.06782650463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45951.06782650463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45951.06782650463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45951.06782650463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45951.06782650463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45951.06782650463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45951.06782650463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45951.06782650463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45951.06782650463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45951.06782650463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45951.06782650463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45951.06782650463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45951.06782650463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45951.06782650463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45951.06782650463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45951.06782650463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45951.06782650463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45951.06782650463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45951.06782650463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45951.06782650463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45951.06782650463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45951.06782650463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45951.06782650463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45951.06782650463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45951.06782650463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45951.06782650463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45951.06782650463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45951.06782650463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45951.06782650463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45951.06782650463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45951.06782650463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45951.06782650463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45951.06782650463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45951.06782650463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45951.06782650463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45951.06782650463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45951.06782650463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ref="G1129:G1143" ca="1" si="18">IFERROR(NOW()-F1129,"-")</f>
        <v>45951.06782650463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45951.06782650463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45951.06782650463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45951.06782650463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45951.06782650463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45951.06782650463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45951.06782650463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45951.06782650463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45951.06782650463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45951.06782650463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45951.06782650463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45951.06782650463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45951.06782650463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45951.06782650463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45951.06782650463</v>
      </c>
      <c r="H1143" s="22"/>
      <c r="I1143" s="19" t="str">
        <f>IFERROR(VLOOKUP(D1143,DB!A:F,6,0),"")</f>
        <v/>
      </c>
      <c r="J1143" s="18" t="str">
        <f>IFERROR(VLOOKUP(D1143,DB!A:G,7,0),"")</f>
        <v/>
      </c>
      <c r="K1143" s="47"/>
      <c r="L1143" s="23" t="str">
        <f>IFERROR(VLOOKUP(D1143,DB!A:I,9,0),"")</f>
        <v/>
      </c>
    </row>
  </sheetData>
  <dataValidations count="2">
    <dataValidation allowBlank="1" showInputMessage="1" showErrorMessage="1" sqref="E1" xr:uid="{5914219A-CB83-432D-936A-CC0CB6F3982A}"/>
    <dataValidation type="list" allowBlank="1" showInputMessage="1" showErrorMessage="1" sqref="E2:E11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4"/>
  <sheetViews>
    <sheetView tabSelected="1" workbookViewId="0">
      <selection activeCell="K7" sqref="K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247.58710868054914</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5</v>
      </c>
      <c r="D3" s="95" t="s">
        <v>23357</v>
      </c>
      <c r="E3" s="100" t="s">
        <v>39081</v>
      </c>
      <c r="F3" s="125">
        <v>45950.970833333333</v>
      </c>
      <c r="G3" s="126">
        <f ca="1">IFERROR(NOW()-F3,"")</f>
        <v>9.6992939812480472E-2</v>
      </c>
      <c r="H3" s="125">
        <v>45950.965219907404</v>
      </c>
      <c r="I3" s="121" t="str">
        <f>IFERROR(VLOOKUP(D3,DB!A:F,6,0),"")</f>
        <v>Generator-DG</v>
      </c>
      <c r="J3" s="121" t="str">
        <f>IFERROR(VLOOKUP(D3,DB!A:G,7,0),"")</f>
        <v>Good</v>
      </c>
      <c r="K3" s="127" t="s">
        <v>39093</v>
      </c>
      <c r="L3" s="123" t="str">
        <f>IFERROR(VLOOKUP(D3,DB!A:I,9,0),"")</f>
        <v>Latis</v>
      </c>
    </row>
    <row r="4" spans="1:16" s="112" customFormat="1" ht="15" customHeight="1">
      <c r="A4" s="98" t="s">
        <v>39094</v>
      </c>
      <c r="B4" s="98" t="str">
        <f>IFERROR(VLOOKUP(D4,DB!A:K,11,0),"")</f>
        <v>R4</v>
      </c>
      <c r="C4" s="99">
        <v>2</v>
      </c>
      <c r="D4" s="95" t="s">
        <v>38723</v>
      </c>
      <c r="E4" s="100" t="s">
        <v>38998</v>
      </c>
      <c r="F4" s="101">
        <v>45950.977708333332</v>
      </c>
      <c r="G4" s="162">
        <f ca="1">IFERROR(NOW()-F4,"")</f>
        <v>9.0117939813353587E-2</v>
      </c>
      <c r="H4" s="101">
        <v>45950.961018518516</v>
      </c>
      <c r="I4" s="98" t="str">
        <f>IFERROR(VLOOKUP(D4,DB!A:F,6,0),"")</f>
        <v>Sceco</v>
      </c>
      <c r="J4" s="98" t="str">
        <f>IFERROR(VLOOKUP(D4,DB!A:G,7,0),"")</f>
        <v>In progress</v>
      </c>
      <c r="K4" s="103" t="s">
        <v>39095</v>
      </c>
      <c r="L4" s="95" t="str">
        <f>IFERROR(VLOOKUP(D4,DB!A:I,9,0),"")</f>
        <v>Latis</v>
      </c>
    </row>
    <row r="5" spans="1:16" ht="15" customHeight="1">
      <c r="A5" s="121" t="s">
        <v>39096</v>
      </c>
      <c r="B5" s="121" t="str">
        <f>IFERROR(VLOOKUP(D5,DB!A:K,11,0),"")</f>
        <v>R4</v>
      </c>
      <c r="C5" s="122">
        <v>2</v>
      </c>
      <c r="D5" s="95" t="s">
        <v>38850</v>
      </c>
      <c r="E5" s="100" t="s">
        <v>38998</v>
      </c>
      <c r="F5" s="125">
        <v>45951.064108796294</v>
      </c>
      <c r="G5" s="126">
        <f ca="1">IFERROR(NOW()-F5,"")</f>
        <v>3.7174768513068557E-3</v>
      </c>
      <c r="H5" s="125">
        <v>45951.057476851849</v>
      </c>
      <c r="I5" s="121" t="str">
        <f>IFERROR(VLOOKUP(D5,DB!A:F,6,0),"")</f>
        <v>Generator-SG</v>
      </c>
      <c r="J5" s="121" t="str">
        <f>IFERROR(VLOOKUP(D5,DB!A:G,7,0),"")</f>
        <v>Vandalized</v>
      </c>
      <c r="K5" s="127" t="s">
        <v>39097</v>
      </c>
      <c r="L5" s="123" t="str">
        <f>IFERROR(VLOOKUP(D5,DB!A:I,9,0),"")</f>
        <v>Latis</v>
      </c>
    </row>
    <row r="6" spans="1:16" ht="15" customHeight="1">
      <c r="A6" s="121"/>
      <c r="B6" s="121" t="str">
        <f>IFERROR(VLOOKUP(D6,DB!A:K,11,0),"")</f>
        <v/>
      </c>
      <c r="C6" s="122"/>
      <c r="D6" s="95"/>
      <c r="E6" s="100" t="s">
        <v>38998</v>
      </c>
      <c r="F6" s="125"/>
      <c r="G6" s="126">
        <f ca="1">IFERROR(NOW()-F6,"")</f>
        <v>45951.067826273145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t="s">
        <v>38998</v>
      </c>
      <c r="F7" s="125"/>
      <c r="G7" s="126">
        <f ca="1">IFERROR(NOW()-F7,"")</f>
        <v>45951.067826273145</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t="s">
        <v>38998</v>
      </c>
      <c r="F8" s="125"/>
      <c r="G8" s="126">
        <f ca="1">IFERROR(NOW()-F8,"")</f>
        <v>45951.067826273145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t="s">
        <v>38998</v>
      </c>
      <c r="F9" s="125"/>
      <c r="G9" s="126">
        <f ca="1">IFERROR(NOW()-F9,"")</f>
        <v>45951.067826273145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t="s">
        <v>38998</v>
      </c>
      <c r="F10" s="125"/>
      <c r="G10" s="126">
        <f ca="1">IFERROR(NOW()-F10,"")</f>
        <v>45951.067826273145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t="s">
        <v>38998</v>
      </c>
      <c r="F11" s="125"/>
      <c r="G11" s="126">
        <f ca="1">IFERROR(NOW()-F11,"")</f>
        <v>45951.067826273145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t="s">
        <v>38998</v>
      </c>
      <c r="F12" s="125"/>
      <c r="G12" s="126">
        <f ca="1">IFERROR(NOW()-F12,"")</f>
        <v>45951.067826273145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t="s">
        <v>38998</v>
      </c>
      <c r="F13" s="125"/>
      <c r="G13" s="126">
        <f ca="1">IFERROR(NOW()-F13,"")</f>
        <v>45951.067826273145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t="s">
        <v>38998</v>
      </c>
      <c r="F14" s="125"/>
      <c r="G14" s="126">
        <f ca="1">IFERROR(NOW()-F14,"")</f>
        <v>45951.067826273145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t="s">
        <v>38998</v>
      </c>
      <c r="F15" s="125"/>
      <c r="G15" s="126">
        <f ca="1">IFERROR(NOW()-F15,"")</f>
        <v>45951.067826273145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t="s">
        <v>38998</v>
      </c>
      <c r="F16" s="125"/>
      <c r="G16" s="126">
        <f ca="1">IFERROR(NOW()-F16,"")</f>
        <v>45951.067826273145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t="s">
        <v>38998</v>
      </c>
      <c r="F17" s="125"/>
      <c r="G17" s="126">
        <f ca="1">IFERROR(NOW()-F17,"")</f>
        <v>45951.067826273145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t="s">
        <v>38998</v>
      </c>
      <c r="F18" s="125"/>
      <c r="G18" s="126">
        <f ca="1">IFERROR(NOW()-F18,"")</f>
        <v>45951.067826273145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45951.067826273145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45951.067826273145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45951.067826273145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45951.067826273145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45951.067826273145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45951.067826273145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45951.067826273145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45951.067826273145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45951.067826273145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45951.067826273145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45951.067826273145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45951.067826273145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45951.067826273145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45951.067826273145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45951.067826273145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45951.067826273145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45951.067826273145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45951.067826273145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45951.067826273145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45951.067826273145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45951.067826273145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45951.067826273145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45951.067826273145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45951.067826273145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45951.067826273145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45951.067826273145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45951.067826273145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45951.067826273145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45951.067826273145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45951.067826273145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45951.067826273145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45951.067826273145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45951.067826273145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45951.067826273145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45951.067826273145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45951.067826273145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45951.067826273145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45951.067826273145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45951.067826273145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45951.067826273145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45951.067826273145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45951.067826273145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45951.067826273145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45951.067826273145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45951.067826273145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45951.067826273145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45951.067826273145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45951.067826273145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45951.067826273145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45951.067826273145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45951.067826273145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45951.067826273145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45951.067826273145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45951.067826273145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45951.067826273145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45951.067826273145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45951.067826273145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45951.067826273145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45951.067826273145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45951.067826273145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45951.067826273145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45951.067826273145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45951.067826273145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45951.067826273145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45951.067826273145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45951.067826273145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45951.067826273145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45951.067826273145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45951.067826273145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45951.067826273145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45951.067826273145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45951.067826273145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45951.067826273145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45951.067826273145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45951.067826273145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45951.067826273145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45951.067826273145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45951.067826273145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45951.067826273145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45951.067826273145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45951.067826273145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45951.067826273145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45951.067826273145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45951.067826273145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45951.067826273145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45951.067826273145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45951.067826273145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45951.067826273145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45951.067826273145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45951.067826273145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45951.067826273145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45951.067826273145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45951.067826273145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45951.067826273145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45951.067826273145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45951.067826273145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45951.067826273145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45951.067826273145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45951.067826273145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45951.067826273145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45951.067826273145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45951.067826273145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45951.067826273145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45951.067826273145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45951.067826273145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45951.067826273145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45951.067826273145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45951.067826273145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45951.067826273145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45951.067826273145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45951.067826273145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45951.067826273145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45951.067826273145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45951.067826273145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45951.067826273145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45951.067826273145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45951.067826273145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45951.067826273145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45951.067826273145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45951.067826273145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45951.067826273145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45951.067826273145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45951.067826273145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45951.067826273145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45951.067826273145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45951.067826273145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45951.067826273145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45951.067826273145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45951.067826273145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45951.067826273145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45951.067826273145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45951.067826273145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45951.067826273145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45951.067826273145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45951.067826273145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45951.067826273145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45951.067826273145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45951.067826273145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45951.067826273145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45951.067826273145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45951.067826273145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45951.067826273145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45951.067826273145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45951.067826273145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45951.067826273145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45951.067826273145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45951.067826273145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45951.067826273145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45951.067826273145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45951.067826273145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45951.067826273145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45951.067826273145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45951.067826273145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45951.067826273145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45951.067826273145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45951.067826273145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45951.067826273145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45951.067826273145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45951.067826273145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45951.067826273145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45951.067826273145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45951.067826273145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45951.067826273145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45951.067826273145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45951.067826273145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45951.067826273145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45951.067826273145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45951.067826273145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45951.067826273145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45951.067826273145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45951.067826273145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45951.067826273145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45951.067826273145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45951.067826273145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45951.067826273145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45951.067826273145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45951.067826273145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45951.067826273145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45951.067826273145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45951.067826273145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45951.067826273145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45951.067826273145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45951.067826273145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45951.067826273145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45951.067826273145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45951.067826273145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45951.067826273145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45951.067826273145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45951.067826273145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45951.067826273145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45951.067826273145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45951.067826273145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45951.067826273145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45951.067826273145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45951.067826273145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45951.067826273145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45951.067826273145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45951.067826273145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45951.067826273145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45951.067826273145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45951.067826273145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45951.067826273145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45951.067826273145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45951.067826273145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45951.067826273145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45951.067826273145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45951.067826273145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45951.067826273145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45951.067826273145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45951.067826273145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45951.067826273145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45951.067826273145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45951.067826273145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45951.067826273145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45951.067826273145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45951.067826273145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45951.067826273145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45951.067826273145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45951.067826273145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45951.067826273145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45951.067826273145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45951.067826273145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45951.067826273145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45951.067826273145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45951.067826273145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45951.067826273145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45951.067826273145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45951.067826273145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45951.067826273145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45951.067826273145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45951.067826273145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45951.067826273145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45951.067826273145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45951.067826273145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45951.067826273145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45951.067826273145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45951.067826273145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45951.067826273145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45951.067826273145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45951.067826273145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45951.067826273145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45951.067826273145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45951.067826273145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45951.067826273145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45951.067826273145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45951.067826273145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45951.067826273145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45951.067826273145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45951.067826273145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45951.067826273145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45951.067826273145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45951.067826273145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45951.067826273145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45951.067826273145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45951.067826273145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45951.067826273145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45951.067826273145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45951.067826273145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45951.067826273145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45951.067826273145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45951.067826273145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45951.067826273145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45951.067826273145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45951.067826273145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45951.067826273145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45951.067826273145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45951.067826273145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45951.067826273145</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45951.067826273145</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45951.067826273145</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45951.067826273145</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45951.067826273145</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45951.067826273145</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45951.067826273145</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45951.067826273145</v>
      </c>
      <c r="H293" s="125"/>
      <c r="I293" s="121" t="str">
        <f>IFERROR(VLOOKUP(D293,DB!A:F,6,0),"")</f>
        <v/>
      </c>
      <c r="J293" s="121" t="str">
        <f>IFERROR(VLOOKUP(D293,DB!A:G,7,0),"")</f>
        <v/>
      </c>
      <c r="K293" s="127"/>
      <c r="L293" s="123" t="str">
        <f>IFERROR(VLOOKUP(D293,DB!A:I,9,0),"")</f>
        <v/>
      </c>
    </row>
    <row r="294" spans="1:12" ht="15" customHeight="1">
      <c r="A294" s="128"/>
      <c r="B294" s="128" t="str">
        <f>IFERROR(VLOOKUP(D294,DB!A:K,11,0),"")</f>
        <v/>
      </c>
      <c r="C294" s="129"/>
      <c r="D294" s="130"/>
      <c r="E294" s="131"/>
      <c r="F294" s="132"/>
      <c r="G294" s="133">
        <f ca="1">IFERROR(NOW()-F294,"")</f>
        <v>45951.067826273145</v>
      </c>
      <c r="H294" s="132"/>
      <c r="I294" s="128" t="str">
        <f>IFERROR(VLOOKUP(D294,DB!A:F,6,0),"")</f>
        <v/>
      </c>
      <c r="J294" s="128" t="str">
        <f>IFERROR(VLOOKUP(D294,DB!A:G,7,0),"")</f>
        <v/>
      </c>
      <c r="K294" s="134"/>
      <c r="L294" s="130" t="str">
        <f>IFERROR(VLOOKUP(D294,DB!A:I,9,0),"")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K9" sqref="K9"/>
    </sheetView>
  </sheetViews>
  <sheetFormatPr defaultColWidth="11.19921875" defaultRowHeight="14.25"/>
  <cols>
    <col min="1" max="1" width="22.8984375" style="40" customWidth="1"/>
    <col min="2" max="2" width="4.699218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39098</v>
      </c>
      <c r="B2" s="37" t="str">
        <f>IFERROR(VLOOKUP(D2,DB!A:K,11,0),"")</f>
        <v>R5</v>
      </c>
      <c r="C2" s="37">
        <v>3</v>
      </c>
      <c r="D2" s="120" t="s">
        <v>36034</v>
      </c>
      <c r="E2" s="37" t="s">
        <v>38998</v>
      </c>
      <c r="F2" s="38">
        <v>45891.832060185188</v>
      </c>
      <c r="G2" s="146">
        <f ca="1">IFERROR(NOW()-F2,"")</f>
        <v>59.235766087957018</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39081</v>
      </c>
      <c r="F3" s="38">
        <v>45926.188877314817</v>
      </c>
      <c r="G3" s="146">
        <f t="shared" ref="G3" ca="1" si="0">IFERROR(NOW()-F3,"")</f>
        <v>24.878948958328692</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6.2962521990702953</v>
      </c>
      <c r="H4" s="38">
        <v>45944.676192129627</v>
      </c>
      <c r="I4" s="37" t="str">
        <f>IFERROR(VLOOKUP(D4,DB!A:F,6,0),"")</f>
        <v>SCECO</v>
      </c>
      <c r="J4" s="37" t="str">
        <f>IFERROR(VLOOKUP(D4,DB!A:G,7,0),"")</f>
        <v>Dead</v>
      </c>
      <c r="K4" s="37" t="s">
        <v>39103</v>
      </c>
      <c r="L4" s="37" t="str">
        <f>IFERROR(VLOOKUP(D4,DB!A:I,9,0),"")</f>
        <v>Latis</v>
      </c>
    </row>
    <row r="5" spans="1:13" ht="30.75">
      <c r="A5" s="159" t="s">
        <v>39104</v>
      </c>
      <c r="B5" s="159" t="str">
        <f>IFERROR(VLOOKUP(D5,DB!A:K,11,0),"")</f>
        <v>R5</v>
      </c>
      <c r="C5" s="159">
        <v>1</v>
      </c>
      <c r="D5" s="159" t="s">
        <v>34781</v>
      </c>
      <c r="E5" s="159" t="s">
        <v>39081</v>
      </c>
      <c r="F5" s="160">
        <v>45948.661111111112</v>
      </c>
      <c r="G5" s="161">
        <f ca="1">IFERROR(NOW()-F5,"")</f>
        <v>2.4067151620329241</v>
      </c>
      <c r="H5" s="160">
        <v>45948.661111111112</v>
      </c>
      <c r="I5" s="159" t="str">
        <f>IFERROR(VLOOKUP(D5,DB!A:F,6,0),"")</f>
        <v>SCECO</v>
      </c>
      <c r="J5" s="159" t="str">
        <f>IFERROR(VLOOKUP(D5,DB!A:G,7,0),"")</f>
        <v>Dead</v>
      </c>
      <c r="K5" s="159" t="s">
        <v>39105</v>
      </c>
      <c r="L5" s="159" t="str">
        <f>IFERROR(VLOOKUP(D5,DB!A:I,9,0),"")</f>
        <v>Latis</v>
      </c>
    </row>
    <row r="6" spans="1:13" ht="15">
      <c r="A6" s="159" t="s">
        <v>39106</v>
      </c>
      <c r="B6" s="159" t="str">
        <f>IFERROR(VLOOKUP(D6,DB!A:K,11,0),"")</f>
        <v>R5</v>
      </c>
      <c r="C6" s="159">
        <v>1</v>
      </c>
      <c r="D6" s="159" t="s">
        <v>30215</v>
      </c>
      <c r="E6" s="159" t="s">
        <v>39081</v>
      </c>
      <c r="F6" s="160">
        <v>45951.06653935185</v>
      </c>
      <c r="G6" s="161">
        <f ca="1">IFERROR(NOW()-F6,"")</f>
        <v>1.2869212951045483E-3</v>
      </c>
      <c r="H6" s="160">
        <v>45951.060613425929</v>
      </c>
      <c r="I6" s="159" t="str">
        <f>IFERROR(VLOOKUP(D6,DB!A:F,6,0),"")</f>
        <v>SCECO</v>
      </c>
      <c r="J6" s="159" t="str">
        <f>IFERROR(VLOOKUP(D6,DB!A:G,7,0),"")</f>
        <v>Good</v>
      </c>
      <c r="K6" s="159" t="s">
        <v>39107</v>
      </c>
      <c r="L6" s="159" t="str">
        <f>IFERROR(VLOOKUP(D6,DB!A:I,9,0),"")</f>
        <v>Latis</v>
      </c>
    </row>
    <row r="7" spans="1:13" ht="15">
      <c r="A7" s="159"/>
      <c r="B7" s="159" t="str">
        <f>IFERROR(VLOOKUP(D7,DB!A:K,11,0),"")</f>
        <v/>
      </c>
      <c r="C7" s="159"/>
      <c r="D7"/>
      <c r="E7" s="159"/>
      <c r="F7" s="160"/>
      <c r="G7" s="161">
        <f ca="1">IFERROR(NOW()-F7,"")</f>
        <v>45951.067826273145</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45951.067826273145</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45951.067826273145</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45951.067826273145</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45951.067826273145</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45951.067826273145</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45951.067826273145</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45951.067826273145</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45951.067826273145</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45951.067826273145</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45951.067826273145</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45951.067826273145</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45951.067826273145</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45951.067826273145</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45951.067826273145</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45951.067826273145</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45951.067826273145</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45951.067826273145</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45951.067826273145</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45951.067826273145</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45951.067826273145</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45951.067826273145</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45951.067826273145</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45951.067826273145</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45951.067826273145</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45951.067826273145</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45951.067826273145</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45951.067826273145</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45951.067826273145</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45951.067826273145</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45951.067826273145</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45951.067826273145</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45951.067826273145</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45951.067826273145</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45951.067826273145</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45951.067826273145</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45951.067826273145</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45951.067826273145</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45951.067826273145</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45951.067826273145</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45951.067826273145</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45951.067826273145</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45951.067826273145</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45951.067826273145</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45951.067826273145</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45951.067826273145</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45951.067826273145</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45951.067826273145</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45951.067826273145</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45951.067826273145</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45951.067826273145</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45951.067826273145</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45951.067826273145</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45951.067826273145</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45951.067826273145</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45951.067826273145</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45951.067826273145</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45951.067826273145</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45951.067826273145</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45951.067826273145</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45951.067826273145</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45951.067826273145</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45951.067826273145</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45951.067826273145</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45951.067826273145</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45951.067826273145</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45951.067826273145</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45951.067826273145</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45951.067826273145</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45951.067826273145</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45951.067826273145</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45951.067826273145</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45951.067826273145</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45951.067826273145</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45951.067826273145</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45951.067826273145</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45951.067826273145</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45951.067826273145</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45951.067826273145</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45951.067826273145</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45951.067826273145</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45951.067826273145</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45951.067826273145</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45951.067826273145</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45951.067826273145</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45951.067826273145</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45951.067826273145</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45951.067826273145</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45951.067826273145</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45951.067826273145</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45951.067826273145</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45951.067826273145</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45951.067826273145</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45951.067826273145</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45951.067826273145</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45951.067826273145</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45951.067826273145</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45951.067826273145</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45951.067826273145</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45951.067826273145</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45951.067826273145</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45951.067826273145</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45951.067826273145</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45951.067826273145</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45951.067826273145</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45951.067826273145</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45951.067826273145</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45951.067826273145</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45951.067826273145</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45951.067826273145</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45951.067826273145</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45951.067826273145</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45951.067826273145</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45951.067826273145</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45951.067826273145</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45951.067826273145</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45951.067826273145</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45951.067826273145</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45951.067826273145</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45951.067826273145</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45951.067826273145</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45951.067826273145</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45951.067826273145</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45951.067826273145</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45951.067826273145</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45951.067826273145</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45951.067826273145</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45951.067826273145</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45951.067826273145</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45951.067826273145</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45951.067826273145</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45951.067826273145</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45951.067826273145</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45951.067826273145</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45951.067826273145</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45951.067826273145</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45951.067826273145</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45951.067826273145</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45951.067826273145</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45951.067826273145</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45951.067826273145</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45951.067826273145</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45951.067826273145</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45951.067826273145</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45951.067826273145</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45951.067826273145</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45951.067826273145</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45951.067826273145</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45951.067826273145</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45951.067826273145</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45951.067826273145</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45951.067826273145</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45951.067826273145</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45951.067826273145</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45951.067826273145</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45951.067826273145</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45951.067826273145</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45951.067826273145</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45951.067826273145</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45951.067826273145</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45951.067826273145</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45951.067826273145</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45951.067826273145</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45951.067826273145</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45951.067826273145</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45951.067826273145</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45951.067826273145</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45951.067826273145</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45951.067826273145</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45951.067826273145</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45951.067826273145</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45951.067826273145</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45951.067826273145</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45951.067826273145</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45951.067826273145</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45951.067826273145</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45951.067826273145</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45951.067826273145</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45951.067826273145</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45951.067826273145</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45951.067826273145</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45951.067826273145</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45951.067826273145</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45951.067826273145</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45951.067826273145</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45951.067826273145</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45951.067826273145</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45951.067826273145</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45951.067826273145</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45951.067826273145</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45951.067826273145</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45951.067826273145</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45951.067826273145</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45951.067826273145</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45951.067826273145</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45951.067826273145</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45951.067826273145</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45951.067826273145</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45951.067826273145</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45951.067826273145</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45951.067826273145</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45951.067826273145</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45951.067826273145</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45951.067826273145</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45951.067826273145</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45951.067826273145</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45951.067826273145</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45951.067826273145</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45951.067826273145</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45951.067826273145</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45951.067826273145</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45951.067826273145</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45951.067826273145</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45951.067826273145</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45951.067826273145</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45951.067826273145</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45951.067826273145</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45951.067826273145</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45951.067826273145</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45951.067826273145</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45951.067826273145</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45951.067826273145</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45951.067826273145</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45951.067826273145</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45951.067826273145</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45951.067826273145</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45951.067826273145</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45951.067826273145</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45951.067826273145</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45951.067826273145</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45951.067826273145</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45951.067826273145</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45951.067826273145</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45951.067826273145</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45951.067826273145</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45951.067826273145</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45951.067826273145</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45951.067826273145</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45951.067826273145</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45951.067826273145</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45951.067826273145</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45951.067826273145</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45951.067826273145</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45951.067826273145</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45951.067826273145</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45951.067826273145</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45951.067826273145</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45951.067826273145</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45951.067826273145</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45951.067826273145</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45951.067826273145</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45951.067826273145</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45951.067826273145</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45951.067826273145</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45951.067826273145</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45951.067826273145</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45951.067826273145</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45951.067826273145</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45951.067826273145</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45951.067826273145</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45951.067826273145</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45951.067826273145</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45951.067826273145</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45951.067826273145</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45951.067826273145</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45951.067826273145</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45951.067826273145</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45951.067826273145</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45951.067826273145</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45951.067826273145</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45951.067826273145</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45951.067826273145</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45951.067826273145</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45951.067826273145</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45951.067826273145</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45951.067826273145</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45951.067826273145</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45951.067826273145</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45951.067826273145</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45951.067826273145</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45951.067826273145</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45951.067826273145</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45951.067826273145</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45951.067826273145</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45951.067826273145</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45951.067826273145</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45951.067826273145</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45951.067826273145</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45951.067826273145</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45951.067826273145</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45951.067826273145</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45951.067826273145</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45951.067826273145</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45951.067826273145</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45951.067826273145</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45951.067826273145</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45951.067826273145</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45951.067826273145</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45951.067826273145</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45951.067826273145</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45951.067826273145</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45951.067826273145</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45951.067826273145</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45951.067826273145</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45951.067826273145</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45951.067826273145</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45951.067826273145</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45951.067826273145</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45951.067826273145</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45951.067826273145</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45951.067826273145</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45951.067826273145</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45951.067826273145</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45951.067826273145</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45951.067826273145</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45951.067826273145</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45951.067826273145</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45951.067826273145</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45951.067826273145</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45951.067826273145</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45951.067826273145</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45951.067826273145</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45951.067826273145</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45951.067826273145</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45951.067826273145</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45951.067826273145</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45951.067826273145</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45951.067826273145</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45951.067826273145</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45951.067826273145</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45951.067826273145</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45951.067826273145</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45951.067826273145</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45951.067826273145</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45951.067826273145</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45951.067826273145</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45951.067826273145</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45951.067826273145</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45951.067826273145</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45951.067826273145</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45951.067826273145</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45951.067826273145</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45951.067826273145</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45951.067826273145</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45951.067826273145</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45951.067826273145</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45951.067826273145</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45951.067826273145</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45951.067826273145</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45951.067826273145</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45951.067826273145</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45951.067826273145</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45951.067826273145</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45951.067826273145</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45951.067826273145</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45951.067826273145</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45951.067826273145</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45951.067826273145</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45951.067826273145</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45951.067826273145</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45951.067826273145</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45951.067826273145</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45951.067826273145</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45951.067826273145</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45951.067826273145</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45951.067826273145</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45951.067826273145</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45951.067826273145</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45951.067826273145</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45951.067826273145</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45951.067826273145</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45951.067826273145</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45951.067826273145</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45951.067826273145</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45951.067826273145</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45951.067826273145</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45951.067826273145</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45951.067826273145</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45951.067826273145</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45951.067826273145</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45951.067826273145</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45951.067826273145</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45951.067826273145</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45951.067826273145</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45951.067826273145</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45951.067826273145</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45951.067826273145</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45951.067826273145</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45951.067826273145</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45951.067826273145</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45951.067826273145</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45951.067826273145</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45951.067826273145</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45951.067826273145</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45951.067826273145</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45951.067826273145</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45951.067826273145</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45951.067826273145</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45951.067826273145</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45951.067826273145</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45951.067826273145</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45951.067826273145</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45951.067826273145</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45951.067826273145</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45951.067826273145</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45951.067826273145</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45951.067826273145</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45951.067826273145</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45951.067826273145</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45951.067826273145</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45951.067826273145</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45951.067826273145</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45951.067826273145</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45951.067826273145</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45951.067826273145</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45951.067826273145</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45951.067826273145</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45951.067826273145</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45951.067826273145</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45951.067826273145</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45951.067826273145</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45951.067826273145</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45951.067826273145</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45951.067826273145</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45951.067826273145</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45951.067826273145</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45951.067826273145</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45951.067826273145</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45951.067826273145</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45951.067826273145</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45951.067826273145</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45951.067826273145</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45951.067826273145</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45951.067826273145</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45951.067826273145</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45951.067826273145</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45951.067826273145</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45951.067826273145</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45951.067826273145</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45951.067826273145</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45951.067826273145</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45951.067826273145</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45951.067826273145</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45951.067826273145</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45951.067826273145</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45951.067826273145</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45951.067826273145</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45951.067826273145</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45951.067826273145</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45951.067826273145</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45951.067826273145</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45951.067826273145</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45951.067826273145</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45951.067826273145</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45951.067826273145</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45951.067826273145</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45951.067826273145</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45951.067826273145</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45951.067826273145</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45951.067826273145</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45951.067826273145</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45951.067826273145</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45951.067826273145</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45951.067826273145</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45951.067826273145</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45951.067826273145</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45951.067826273145</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45951.067826273145</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45951.067826273145</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45951.067826273145</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45951.067826273145</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45951.067826273145</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45951.067826273145</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45951.067826273145</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45951.067826273145</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45951.067826273145</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45951.067826273145</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45951.067826273145</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45951.067826273145</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45951.067826273145</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45951.067826273145</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45951.067826273145</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45951.067826273145</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45951.067826273145</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45951.067826273145</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45951.067826273145</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45951.067826273145</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45951.067826273145</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45951.067826273145</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45951.067826273145</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45951.067826273145</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45951.067826273145</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45951.067826273145</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45951.067826273145</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45951.067826273145</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45951.067826273145</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45951.067826273145</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45951.067826273145</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45951.067826273145</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45951.067826273145</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45951.067826273145</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45951.067826273145</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45951.067826273145</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45951.067826273145</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45951.067826273145</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45951.067826273145</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45951.067826273145</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45951.067826273145</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45951.067826273145</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45951.067826273145</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45951.067826273145</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45951.067826273145</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45951.067826273145</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45951.067826273145</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45951.067826273145</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45951.067826273145</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45951.067826273145</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45951.067826273145</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45951.067826273145</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45951.067826273145</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45951.067826273145</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45951.067826273145</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45951.067826273145</v>
      </c>
      <c r="H529" s="160"/>
      <c r="I529" s="159" t="str">
        <f>IFERROR(VLOOKUP(D529,DB!A:F,6,0),"")</f>
        <v/>
      </c>
      <c r="J529" s="159" t="str">
        <f>IFERROR(VLOOKUP(D529,DB!A:G,7,0),"")</f>
        <v/>
      </c>
      <c r="K529" s="159"/>
      <c r="L529" s="159" t="str">
        <f>IFERROR(VLOOKUP(D529,DB!A:I,9,0),"")</f>
        <v/>
      </c>
    </row>
    <row r="530" spans="1:12" ht="15"/>
    <row r="531" spans="1:12" ht="15"/>
    <row r="532" spans="1:12" ht="15"/>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9" ht="15"/>
    <row r="640" ht="15"/>
    <row r="642" ht="15"/>
    <row r="643" ht="15"/>
    <row r="644" ht="15"/>
    <row r="645" ht="15"/>
    <row r="647" ht="15"/>
    <row r="648" ht="15"/>
    <row r="655" ht="15"/>
    <row r="656" ht="15"/>
    <row r="657" ht="15"/>
    <row r="658" ht="15"/>
    <row r="659" ht="15"/>
    <row r="660" ht="15"/>
    <row r="663" ht="15"/>
    <row r="664" ht="15"/>
    <row r="665" ht="15"/>
    <row r="666" ht="15"/>
    <row r="667" ht="15"/>
    <row r="668" ht="15"/>
    <row r="669" ht="15"/>
    <row r="670" ht="15"/>
    <row r="671" ht="15"/>
    <row r="672" ht="15"/>
    <row r="673" ht="15"/>
    <row r="674"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30" ht="15"/>
    <row r="731" ht="15"/>
    <row r="768" ht="15"/>
    <row r="769" ht="15"/>
    <row r="770" ht="15"/>
    <row r="771" ht="15"/>
    <row r="772" ht="15"/>
    <row r="773" ht="15"/>
    <row r="774" ht="15"/>
    <row r="775" ht="15"/>
    <row r="776" ht="15"/>
    <row r="777"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0" ht="15"/>
    <row r="862" ht="15"/>
    <row r="863"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1067" ht="15"/>
    <row r="1068" ht="15"/>
    <row r="1069" ht="15"/>
    <row r="1070" ht="15"/>
    <row r="1071" ht="15"/>
    <row r="1072" ht="15"/>
    <row r="1078"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42" ht="15"/>
    <row r="1143" ht="15"/>
    <row r="1145" ht="15"/>
    <row r="1146" ht="15"/>
    <row r="1147" ht="15"/>
    <row r="1148" ht="15"/>
    <row r="1149" ht="15"/>
    <row r="1150" ht="15"/>
    <row r="1151" ht="15"/>
    <row r="1153" ht="15"/>
    <row r="1154" ht="15"/>
    <row r="1155"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4" ht="15"/>
    <row r="1225" ht="15"/>
    <row r="1226"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3" ht="15"/>
    <row r="1274" ht="15"/>
    <row r="1275" ht="15"/>
    <row r="1276" ht="15"/>
    <row r="1277" ht="15"/>
    <row r="1278" ht="15"/>
    <row r="1279" ht="15"/>
    <row r="1280" ht="15"/>
    <row r="1281" ht="15"/>
    <row r="1282" ht="15"/>
    <row r="1290" ht="15"/>
    <row r="1291" ht="15"/>
    <row r="1294" ht="15"/>
    <row r="1295" ht="15"/>
    <row r="1296" ht="15"/>
    <row r="1297" ht="15"/>
    <row r="1298" ht="15"/>
    <row r="1299" ht="15"/>
    <row r="1300" ht="15"/>
    <row r="1301" ht="15"/>
    <row r="1304" ht="15"/>
    <row r="1305" ht="15"/>
    <row r="1306" ht="15"/>
    <row r="1307" ht="15"/>
    <row r="1308" ht="15"/>
    <row r="1309" ht="15"/>
    <row r="1310" ht="15"/>
    <row r="1311" ht="15"/>
    <row r="1312" ht="15"/>
    <row r="1313" ht="15"/>
    <row r="1314" ht="15"/>
    <row r="1315" ht="15"/>
    <row r="1317" ht="15"/>
    <row r="1318" ht="15"/>
    <row r="1319" ht="15"/>
    <row r="1322" ht="15"/>
    <row r="1324" ht="15"/>
    <row r="1326" ht="15"/>
    <row r="1329" ht="15"/>
    <row r="1330" ht="15"/>
    <row r="1331" ht="15"/>
    <row r="1333" ht="15"/>
    <row r="1335" ht="15"/>
  </sheetData>
  <dataValidations count="2">
    <dataValidation allowBlank="1" showInputMessage="1" showErrorMessage="1" sqref="E1" xr:uid="{920C6338-E771-4DAE-8C89-92A9093EA4DE}"/>
    <dataValidation type="list" allowBlank="1" showInputMessage="1" showErrorMessage="1" sqref="E2:E5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45951.067826273145</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45951.067826273145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45951.067826273145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45951.067826273145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45951.067826273145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45951.067826273145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45951.067826273145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45951.067826273145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45951.067826273145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45951.067826273145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45951.067826273145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45951.067826273145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45951.067826273145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45951.067826273145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45951.067826273145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45951.067826273145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45951.067826273145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45951.067826273145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45951.067826273145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45951.067826273145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45951.067826273145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45951.067826273145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45951.067826273145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45951.067826273145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45951.067826273145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45951.067826273145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45951.067826273145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45951.067826273145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45951.067826273145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45951.067826273145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45951.067826273145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45951.067826273145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45951.067826273145</v>
      </c>
      <c r="H34" s="109"/>
      <c r="I34" s="105" t="str">
        <f>IFERROR(VLOOKUP(D34,DB!A:F,6,0),"")</f>
        <v/>
      </c>
      <c r="J34" s="104" t="str">
        <f>IFERROR(VLOOKUP(D34,DB!A:G,7,0),"")</f>
        <v/>
      </c>
      <c r="K34" s="110"/>
      <c r="L34" s="111"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2025-10-20T22:38:28Z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